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microsoft.com/office/2011/relationships/webextensiontaskpanes" Target="xl/webextensions/taskpanes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00000000-0000-0000-0000-000000000000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https://vsegroup-my.sharepoint.com/personal/suska_ivan_vseas_sk/Documents/Dokumenty/MOJE DOKUMENTY PRODUKT One Drive/11 TÉMY/ZDIEĽANIE EE/04  TLAČIVÁ/VSE/NOVÉ VERZIE/2025 07 15/2025 07 15 Verzia Reg súd/"/>
    </mc:Choice>
  </mc:AlternateContent>
  <xr:revisionPtr revIDLastSave="0" documentId="8_{9FFF6294-13EB-4036-836F-57015EF4DDF4}" xr6:coauthVersionLast="47" xr6:coauthVersionMax="47" xr10:uidLastSave="{00000000-0000-0000-0000-000000000000}"/>
  <bookViews>
    <workbookView xWindow="-120" yWindow="-120" windowWidth="29040" windowHeight="15720" xr2:uid="{C2E5CAC3-012E-4928-AD11-380110371144}"/>
  </bookViews>
  <sheets>
    <sheet name="Žiadosť" sheetId="4" r:id="rId1"/>
    <sheet name="Príloha žiadosti" sheetId="7" r:id="rId2"/>
    <sheet name="O metódach zdieľania" sheetId="8" r:id="rId3"/>
    <sheet name="Hárok2" sheetId="2" state="hidden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7" l="1"/>
  <c r="U8" i="7" s="1"/>
  <c r="V8" i="7" s="1"/>
  <c r="A9" i="7"/>
  <c r="U9" i="7" s="1"/>
  <c r="V9" i="7" s="1"/>
  <c r="A10" i="7"/>
  <c r="U10" i="7" s="1"/>
  <c r="V10" i="7" s="1"/>
  <c r="A11" i="7"/>
  <c r="U11" i="7" s="1"/>
  <c r="V11" i="7" s="1"/>
  <c r="A12" i="7"/>
  <c r="U12" i="7" s="1"/>
  <c r="V12" i="7" s="1"/>
  <c r="A13" i="7"/>
  <c r="U13" i="7" s="1"/>
  <c r="V13" i="7" s="1"/>
  <c r="A14" i="7"/>
  <c r="U14" i="7" s="1"/>
  <c r="V14" i="7" s="1"/>
  <c r="A15" i="7"/>
  <c r="U15" i="7" s="1"/>
  <c r="V15" i="7" s="1"/>
  <c r="A16" i="7"/>
  <c r="U16" i="7" s="1"/>
  <c r="V16" i="7" s="1"/>
  <c r="A17" i="7"/>
  <c r="U17" i="7" s="1"/>
  <c r="V17" i="7" s="1"/>
  <c r="E3" i="7"/>
  <c r="E2" i="7"/>
  <c r="G25" i="7"/>
  <c r="G26" i="7" s="1"/>
  <c r="X24" i="7"/>
  <c r="AD17" i="7"/>
  <c r="AC17" i="7"/>
  <c r="Y17" i="7"/>
  <c r="Z17" i="7" s="1"/>
  <c r="X17" i="7"/>
  <c r="W17" i="7"/>
  <c r="AD16" i="7"/>
  <c r="AC16" i="7"/>
  <c r="Y16" i="7"/>
  <c r="Z16" i="7" s="1"/>
  <c r="X16" i="7"/>
  <c r="W16" i="7"/>
  <c r="AD15" i="7"/>
  <c r="AC15" i="7"/>
  <c r="Y15" i="7"/>
  <c r="Z15" i="7" s="1"/>
  <c r="X15" i="7"/>
  <c r="W15" i="7"/>
  <c r="AD14" i="7"/>
  <c r="AC14" i="7"/>
  <c r="Y14" i="7"/>
  <c r="Z14" i="7" s="1"/>
  <c r="X14" i="7"/>
  <c r="W14" i="7"/>
  <c r="AD13" i="7"/>
  <c r="AC13" i="7"/>
  <c r="Y13" i="7"/>
  <c r="Z13" i="7" s="1"/>
  <c r="X13" i="7"/>
  <c r="W13" i="7"/>
  <c r="AD12" i="7"/>
  <c r="AC12" i="7"/>
  <c r="Y12" i="7"/>
  <c r="Z12" i="7" s="1"/>
  <c r="X12" i="7"/>
  <c r="W12" i="7"/>
  <c r="AD11" i="7"/>
  <c r="AC11" i="7"/>
  <c r="Y11" i="7"/>
  <c r="Z11" i="7" s="1"/>
  <c r="X11" i="7"/>
  <c r="W11" i="7"/>
  <c r="AD10" i="7"/>
  <c r="AC10" i="7"/>
  <c r="Y10" i="7"/>
  <c r="Z10" i="7" s="1"/>
  <c r="X10" i="7"/>
  <c r="W10" i="7"/>
  <c r="AD9" i="7"/>
  <c r="AC9" i="7"/>
  <c r="Y9" i="7"/>
  <c r="Z9" i="7" s="1"/>
  <c r="X9" i="7"/>
  <c r="W9" i="7"/>
  <c r="AD8" i="7"/>
  <c r="AC8" i="7"/>
  <c r="Y8" i="7"/>
  <c r="Z8" i="7" s="1"/>
  <c r="X8" i="7"/>
  <c r="W8" i="7"/>
  <c r="AA17" i="7" l="1"/>
  <c r="AB17" i="7" s="1"/>
  <c r="AD19" i="7"/>
  <c r="AE9" i="7" s="1"/>
  <c r="AF9" i="7" s="1"/>
  <c r="L9" i="7" s="1"/>
  <c r="W19" i="7"/>
  <c r="AA10" i="7"/>
  <c r="AB10" i="7" s="1"/>
  <c r="AA9" i="7"/>
  <c r="AB9" i="7" s="1"/>
  <c r="X19" i="7"/>
  <c r="AA16" i="7"/>
  <c r="AB16" i="7" s="1"/>
  <c r="AA11" i="7"/>
  <c r="AB11" i="7" s="1"/>
  <c r="AC19" i="7"/>
  <c r="AA15" i="7"/>
  <c r="AB15" i="7" s="1"/>
  <c r="AA13" i="7"/>
  <c r="AB13" i="7" s="1"/>
  <c r="AA8" i="7"/>
  <c r="AB8" i="7" s="1"/>
  <c r="AA12" i="7"/>
  <c r="AB12" i="7" s="1"/>
  <c r="V19" i="7"/>
  <c r="AA14" i="7"/>
  <c r="AB14" i="7" s="1"/>
  <c r="G24" i="7"/>
  <c r="W20" i="7" l="1"/>
  <c r="D22" i="7" s="1"/>
  <c r="AC20" i="7"/>
  <c r="J22" i="7" s="1"/>
  <c r="X20" i="7"/>
  <c r="G22" i="7" s="1"/>
  <c r="G20" i="7"/>
  <c r="G19" i="7" s="1"/>
  <c r="J20" i="7"/>
  <c r="J19" i="7" s="1"/>
  <c r="D20" i="7"/>
  <c r="D19" i="7" s="1"/>
  <c r="AE11" i="7"/>
  <c r="AF11" i="7" s="1"/>
  <c r="L11" i="7" s="1"/>
  <c r="AE12" i="7"/>
  <c r="AF12" i="7" s="1"/>
  <c r="L12" i="7" s="1"/>
  <c r="AE10" i="7"/>
  <c r="AF10" i="7" s="1"/>
  <c r="L10" i="7" s="1"/>
  <c r="AE8" i="7"/>
  <c r="AF8" i="7" s="1"/>
  <c r="L8" i="7" s="1"/>
  <c r="AE13" i="7"/>
  <c r="AF13" i="7" s="1"/>
  <c r="L13" i="7" s="1"/>
  <c r="AE17" i="7"/>
  <c r="AF17" i="7" s="1"/>
  <c r="L17" i="7" s="1"/>
  <c r="AE15" i="7"/>
  <c r="AF15" i="7" s="1"/>
  <c r="L15" i="7" s="1"/>
  <c r="W25" i="7"/>
  <c r="AE16" i="7"/>
  <c r="AF16" i="7" s="1"/>
  <c r="L16" i="7" s="1"/>
  <c r="AC25" i="7"/>
  <c r="AE14" i="7"/>
  <c r="AF14" i="7" s="1"/>
  <c r="L14" i="7" s="1"/>
  <c r="X25" i="7"/>
  <c r="AB19" i="7"/>
  <c r="K20" i="7" l="1"/>
  <c r="L20" i="7"/>
  <c r="J21" i="7"/>
  <c r="M20" i="7"/>
  <c r="H20" i="7"/>
  <c r="I20" i="7"/>
  <c r="G21" i="7"/>
  <c r="G28" i="7"/>
  <c r="F20" i="7"/>
  <c r="D21" i="7"/>
  <c r="E20" i="7"/>
  <c r="AE19" i="7"/>
  <c r="AF19" i="7" s="1"/>
  <c r="AD25" i="7"/>
  <c r="A18" i="7" s="1"/>
</calcChain>
</file>

<file path=xl/sharedStrings.xml><?xml version="1.0" encoding="utf-8"?>
<sst xmlns="http://schemas.openxmlformats.org/spreadsheetml/2006/main" count="108" uniqueCount="99">
  <si>
    <t>Žiadosť o nastavenie/ zmenu metódy zdieľania</t>
  </si>
  <si>
    <r>
      <rPr>
        <b/>
        <sz val="9"/>
        <color rgb="FF002060"/>
        <rFont val="Calibri"/>
        <family val="2"/>
        <charset val="238"/>
        <scheme val="minor"/>
      </rPr>
      <t>Obchodné meno výrobcu</t>
    </r>
    <r>
      <rPr>
        <sz val="9"/>
        <color rgb="FF002060"/>
        <rFont val="Calibri"/>
        <family val="2"/>
        <charset val="238"/>
        <scheme val="minor"/>
      </rPr>
      <t xml:space="preserve"> - zakladateľa skupiny zdieľania </t>
    </r>
    <r>
      <rPr>
        <i/>
        <sz val="9"/>
        <color rgb="FF002060"/>
        <rFont val="Calibri"/>
        <family val="2"/>
        <charset val="238"/>
        <scheme val="minor"/>
      </rPr>
      <t>(fyzická osoba - uvedie meno a priezvisko)</t>
    </r>
    <r>
      <rPr>
        <vertAlign val="superscript"/>
        <sz val="9"/>
        <color rgb="FF002060"/>
        <rFont val="Calibri"/>
        <family val="2"/>
        <charset val="238"/>
        <scheme val="minor"/>
      </rPr>
      <t>1)</t>
    </r>
  </si>
  <si>
    <r>
      <rPr>
        <b/>
        <sz val="9"/>
        <color rgb="FF002060"/>
        <rFont val="Calibri"/>
        <family val="2"/>
        <charset val="238"/>
        <scheme val="minor"/>
      </rPr>
      <t>e-mail</t>
    </r>
    <r>
      <rPr>
        <vertAlign val="superscript"/>
        <sz val="9"/>
        <color rgb="FF002060"/>
        <rFont val="Calibri"/>
        <family val="2"/>
        <charset val="238"/>
        <scheme val="minor"/>
      </rPr>
      <t>1)</t>
    </r>
  </si>
  <si>
    <r>
      <rPr>
        <b/>
        <sz val="9"/>
        <color rgb="FF002060"/>
        <rFont val="Calibri"/>
        <family val="2"/>
        <charset val="238"/>
        <scheme val="minor"/>
      </rPr>
      <t>telefón</t>
    </r>
    <r>
      <rPr>
        <vertAlign val="superscript"/>
        <sz val="9"/>
        <color rgb="FF002060"/>
        <rFont val="Calibri"/>
        <family val="2"/>
        <charset val="238"/>
        <scheme val="minor"/>
      </rPr>
      <t>1)</t>
    </r>
  </si>
  <si>
    <t>ako osoba oprávnená konať za skupinu zdieľania (zakladateľ skupiny zdieľania) s názvom</t>
  </si>
  <si>
    <r>
      <rPr>
        <b/>
        <sz val="9"/>
        <color rgb="FF002060"/>
        <rFont val="Calibri"/>
        <family val="2"/>
        <charset val="238"/>
        <scheme val="minor"/>
      </rPr>
      <t>Názov skupiny zdieľania</t>
    </r>
    <r>
      <rPr>
        <vertAlign val="superscript"/>
        <sz val="9"/>
        <color rgb="FF002060"/>
        <rFont val="Calibri"/>
        <family val="2"/>
        <charset val="238"/>
        <scheme val="minor"/>
      </rPr>
      <t>1)</t>
    </r>
  </si>
  <si>
    <r>
      <rPr>
        <b/>
        <sz val="9"/>
        <color rgb="FF002060"/>
        <rFont val="Calibri"/>
        <family val="2"/>
        <charset val="238"/>
        <scheme val="minor"/>
      </rPr>
      <t>EIC kód skupiny zdieľania</t>
    </r>
    <r>
      <rPr>
        <vertAlign val="superscript"/>
        <sz val="9"/>
        <color rgb="FF002060"/>
        <rFont val="Calibri"/>
        <family val="2"/>
        <charset val="238"/>
        <scheme val="minor"/>
      </rPr>
      <t>2)</t>
    </r>
  </si>
  <si>
    <t xml:space="preserve">žiadam o nastavenie/ zmenu metódy zdieľania, ktorá bude použitá pre skupinu zdieľania podľa prílohy tejto žiadosti. </t>
  </si>
  <si>
    <r>
      <t>EIC kódy odberných miest členov skupiny zdieľania</t>
    </r>
    <r>
      <rPr>
        <b/>
        <vertAlign val="superscript"/>
        <sz val="11"/>
        <color rgb="FF002060"/>
        <rFont val="Calibri"/>
        <family val="2"/>
        <charset val="238"/>
        <scheme val="minor"/>
      </rPr>
      <t>1)</t>
    </r>
    <r>
      <rPr>
        <b/>
        <sz val="11"/>
        <color rgb="FF002060"/>
        <rFont val="Calibri"/>
        <family val="2"/>
        <charset val="238"/>
        <scheme val="minor"/>
      </rPr>
      <t>: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</si>
  <si>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</si>
  <si>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</si>
  <si>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</si>
  <si>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</si>
  <si>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</si>
  <si>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</si>
  <si>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</si>
  <si>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</si>
  <si>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</si>
  <si>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</si>
  <si>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Zvolenú metódu zdieľania nastavte:</t>
  </si>
  <si>
    <t>dňom zriadenia skupiny zdieľania, alebo</t>
  </si>
  <si>
    <t>pri zmene metódy zdieľania odo dňa:</t>
  </si>
  <si>
    <t>3)</t>
  </si>
  <si>
    <t xml:space="preserve">V </t>
  </si>
  <si>
    <t>dňa:</t>
  </si>
  <si>
    <r>
      <t>podpis</t>
    </r>
    <r>
      <rPr>
        <vertAlign val="superscript"/>
        <sz val="9"/>
        <color rgb="FF002060"/>
        <rFont val="Calibri"/>
        <family val="2"/>
        <charset val="238"/>
        <scheme val="minor"/>
      </rPr>
      <t>4)</t>
    </r>
  </si>
  <si>
    <t>Prílohy:</t>
  </si>
  <si>
    <r>
      <t xml:space="preserve">žiadosť obsahuje </t>
    </r>
    <r>
      <rPr>
        <b/>
        <sz val="11"/>
        <color rgb="FF002060"/>
        <rFont val="Calibri"/>
        <family val="2"/>
        <charset val="238"/>
        <scheme val="minor"/>
      </rPr>
      <t>1</t>
    </r>
    <r>
      <rPr>
        <sz val="11"/>
        <color rgb="FF002060"/>
        <rFont val="Calibri"/>
        <family val="2"/>
        <charset val="238"/>
        <scheme val="minor"/>
      </rPr>
      <t xml:space="preserve"> prílohu (jednu nastavenú metódu zdieľania)</t>
    </r>
  </si>
  <si>
    <t>Spôsoby podania žiadosti:</t>
  </si>
  <si>
    <t>Vyplňte žiadosť a na liste Príloha žiadosti zvoľte pre svoju skupinu zdieľania vybranú metódu zdieľania a jej parametre.</t>
  </si>
  <si>
    <t>Podanie žiadosti osobne, alebo odoslanie poštou:</t>
  </si>
  <si>
    <t>Vyplnenú Žiadosť a Prílohu žiadosti vytlačte. Žiadosť podpíšte na určenom mieste.</t>
  </si>
  <si>
    <t>Obidva vytlačené dokumenty predložte na ktoromkoľvek Zákazníckom centre, alebo odošlite poštou na adresu spoločnosti.</t>
  </si>
  <si>
    <t>Podanie žiadosti elektronicky:</t>
  </si>
  <si>
    <t xml:space="preserve">Súbor odošlite elektronicky prostredníctvom formulára na adrese: </t>
  </si>
  <si>
    <t>https://www.vse.sk/potrebujem_poradit/produkty</t>
  </si>
  <si>
    <t>Vysvetlivky</t>
  </si>
  <si>
    <r>
      <rPr>
        <i/>
        <vertAlign val="superscript"/>
        <sz val="9"/>
        <color rgb="FF002060"/>
        <rFont val="Calibri"/>
        <family val="2"/>
        <charset val="238"/>
        <scheme val="minor"/>
      </rPr>
      <t>1)</t>
    </r>
    <r>
      <rPr>
        <i/>
        <sz val="9"/>
        <color rgb="FF002060"/>
        <rFont val="Calibri"/>
        <family val="2"/>
        <charset val="238"/>
        <scheme val="minor"/>
      </rPr>
      <t xml:space="preserve"> povinný údaj</t>
    </r>
  </si>
  <si>
    <r>
      <rPr>
        <i/>
        <vertAlign val="superscript"/>
        <sz val="9"/>
        <color rgb="FF002060"/>
        <rFont val="Calibri"/>
        <family val="2"/>
        <charset val="238"/>
        <scheme val="minor"/>
      </rPr>
      <t>2)</t>
    </r>
    <r>
      <rPr>
        <i/>
        <sz val="9"/>
        <color rgb="FF002060"/>
        <rFont val="Calibri"/>
        <family val="2"/>
        <charset val="238"/>
        <scheme val="minor"/>
      </rPr>
      <t xml:space="preserve"> uveďte iba pri podaní žiadosti o zmenu metódy zdieľania v existujúcej skupine zdieľania. </t>
    </r>
  </si>
  <si>
    <r>
      <rPr>
        <i/>
        <vertAlign val="superscript"/>
        <sz val="9"/>
        <color rgb="FF002060"/>
        <rFont val="Calibri"/>
        <family val="2"/>
        <charset val="238"/>
        <scheme val="minor"/>
      </rPr>
      <t>3)</t>
    </r>
    <r>
      <rPr>
        <i/>
        <sz val="9"/>
        <color rgb="FF002060"/>
        <rFont val="Calibri"/>
        <family val="2"/>
        <charset val="238"/>
        <scheme val="minor"/>
      </rPr>
      <t xml:space="preserve"> V zmysle Obchodných podmienok je možné zvolenú metódu zdieľania zmeniť iba </t>
    </r>
    <r>
      <rPr>
        <b/>
        <i/>
        <sz val="9"/>
        <color rgb="FF002060"/>
        <rFont val="Calibri"/>
        <family val="2"/>
        <charset val="238"/>
        <scheme val="minor"/>
      </rPr>
      <t>od 1. dňa nasledujúceho mesiaca.</t>
    </r>
  </si>
  <si>
    <r>
      <t xml:space="preserve">    Vyplnenú žiadosť doručte </t>
    </r>
    <r>
      <rPr>
        <b/>
        <i/>
        <sz val="9"/>
        <color rgb="FF002060"/>
        <rFont val="Calibri"/>
        <family val="2"/>
        <charset val="238"/>
        <scheme val="minor"/>
      </rPr>
      <t>najneskôr 3 pracovné dni pred dňom platnosti zmeny</t>
    </r>
    <r>
      <rPr>
        <i/>
        <sz val="9"/>
        <color rgb="FF002060"/>
        <rFont val="Calibri"/>
        <family val="2"/>
        <charset val="238"/>
        <scheme val="minor"/>
      </rPr>
      <t xml:space="preserve">. </t>
    </r>
  </si>
  <si>
    <t xml:space="preserve">    V žiadosti môžete zvoliť len jednu metódu zdieľania (dynamickú, prioritnú alebo statickú metódu).</t>
  </si>
  <si>
    <r>
      <rPr>
        <i/>
        <vertAlign val="superscript"/>
        <sz val="9"/>
        <color rgb="FF002060"/>
        <rFont val="Calibri"/>
        <family val="2"/>
        <charset val="238"/>
        <scheme val="minor"/>
      </rPr>
      <t>4)</t>
    </r>
    <r>
      <rPr>
        <i/>
        <sz val="9"/>
        <color rgb="FF002060"/>
        <rFont val="Calibri"/>
        <family val="2"/>
        <charset val="238"/>
        <scheme val="minor"/>
      </rPr>
      <t xml:space="preserve"> </t>
    </r>
    <r>
      <rPr>
        <b/>
        <i/>
        <sz val="9"/>
        <color rgb="FF002060"/>
        <rFont val="Calibri"/>
        <family val="2"/>
        <charset val="238"/>
        <scheme val="minor"/>
      </rPr>
      <t>Spoločnosť:</t>
    </r>
    <r>
      <rPr>
        <i/>
        <sz val="9"/>
        <color rgb="FF002060"/>
        <rFont val="Calibri"/>
        <family val="2"/>
        <charset val="238"/>
        <scheme val="minor"/>
      </rPr>
      <t xml:space="preserve"> ak je výrobcom a zakladateľom skupiny zdieľania právnická osoba, alebo živnostník – podpisuje osoba </t>
    </r>
  </si>
  <si>
    <r>
      <t xml:space="preserve">     oprávnená konať podľa príslušného registra (OR SR, ŽR SR a pod.). </t>
    </r>
    <r>
      <rPr>
        <b/>
        <i/>
        <sz val="9"/>
        <color rgb="FF002060"/>
        <rFont val="Calibri"/>
        <family val="2"/>
        <charset val="238"/>
        <scheme val="minor"/>
      </rPr>
      <t>Fyzická osoba</t>
    </r>
    <r>
      <rPr>
        <i/>
        <sz val="9"/>
        <color rgb="FF002060"/>
        <rFont val="Calibri"/>
        <family val="2"/>
        <charset val="238"/>
        <scheme val="minor"/>
      </rPr>
      <t xml:space="preserve"> – nepodnikateľ: podpis výrobcu </t>
    </r>
  </si>
  <si>
    <t xml:space="preserve">     zakladateľa skupiny zdieľania</t>
  </si>
  <si>
    <t>Energetika Slovensko, a.s.</t>
  </si>
  <si>
    <t>Zapísaná v obchodnom registri Mestského súdu Bratislava III</t>
  </si>
  <si>
    <t>Sídlo: Čulenova 6, 811 09 Bratislava</t>
  </si>
  <si>
    <t>oddiel Sa, vložka č. 7830/B</t>
  </si>
  <si>
    <t>Korešpondenčná adresa: Mlynská 31, 042 91 Košice, www.vse.sk</t>
  </si>
  <si>
    <t>IČO 44 43 767, DIČ: 2022730457, IČ DPH: 2022730457</t>
  </si>
  <si>
    <t>Názov skupiny zdieľania:</t>
  </si>
  <si>
    <t>EIC skupiny zdieľania:</t>
  </si>
  <si>
    <t xml:space="preserve">Maximálny podiel dostupných  prebytkov elektriny určený na zdieľanie vo zvolenej metóde zdieľania (%) </t>
  </si>
  <si>
    <r>
      <t xml:space="preserve">Zvoľte </t>
    </r>
    <r>
      <rPr>
        <b/>
        <sz val="10"/>
        <color rgb="FF002060"/>
        <rFont val="Calibri"/>
        <family val="2"/>
        <charset val="238"/>
        <scheme val="minor"/>
      </rPr>
      <t>jednu z metód zdieľania</t>
    </r>
    <r>
      <rPr>
        <sz val="10"/>
        <color rgb="FF002060"/>
        <rFont val="Calibri"/>
        <family val="2"/>
        <charset val="238"/>
        <scheme val="minor"/>
      </rPr>
      <t>, ktorá bude použitá vo vašej skupine zdieľania</t>
    </r>
  </si>
  <si>
    <t>Dynamická</t>
  </si>
  <si>
    <t>Prioritná</t>
  </si>
  <si>
    <t>Statická</t>
  </si>
  <si>
    <t>Vyznačte krížikom "X" tie EIC pre ktoré má táto zvolená metóda použitá (viď Príklad 1 na liste Vzory vyplnenia)</t>
  </si>
  <si>
    <t>V ľavom stĺpci zvoľte poradie (prioritu) v akom budú prebytky elektriny prideľované jednotlivým EIC. V pravom stĺpci môžete stanoviť maximálnu percentuálnu časť elektriny z celkového prerozdeľovaného množstva, ktorá môže byť daným OOM alokovaná.</t>
  </si>
  <si>
    <t>Zvoľte veľkosť alokácie (pevne stanoveného podielu) podľa ktorého bude dostupná zdieľaná elektrina pridelená zapojenému EIC (viď Príklad 3 na liste Vzory vyplnenia)</t>
  </si>
  <si>
    <t>EIC kód odberného miesta člena skupiny zdieľania</t>
  </si>
  <si>
    <t>Zvoľte prioritu (poradie)</t>
  </si>
  <si>
    <t>Maximálny percentuálny podiel (voliteľné)</t>
  </si>
  <si>
    <t>Zvoľte váhu alokácie zdieľanej elektriny pre konkrétne OM</t>
  </si>
  <si>
    <t xml:space="preserve">% podiel </t>
  </si>
  <si>
    <t>EIC</t>
  </si>
  <si>
    <t>Dyn.</t>
  </si>
  <si>
    <t>Spolu</t>
  </si>
  <si>
    <t>Počet metód</t>
  </si>
  <si>
    <t>X</t>
  </si>
  <si>
    <t>O metódach zdieľania</t>
  </si>
  <si>
    <t>Prebytky elektriny sú vyhodnocované v 15 minútových intervaloch počas celého dňa a prideľované jednotlivým členom skupiny zdieľania podľa zvolených metód zdieľania.</t>
  </si>
  <si>
    <r>
      <t xml:space="preserve">Aktuálne sú dostupné tri metódy zdieľania: </t>
    </r>
    <r>
      <rPr>
        <b/>
        <i/>
        <sz val="11"/>
        <color rgb="FF002060"/>
        <rFont val="Calibri"/>
        <family val="2"/>
        <charset val="238"/>
        <scheme val="minor"/>
      </rPr>
      <t>dynamická, prioritná a statická metóda zdieľania</t>
    </r>
    <r>
      <rPr>
        <i/>
        <sz val="11"/>
        <color rgb="FF002060"/>
        <rFont val="Calibri"/>
        <family val="2"/>
        <charset val="238"/>
        <scheme val="minor"/>
      </rPr>
      <t>.</t>
    </r>
  </si>
  <si>
    <t xml:space="preserve">Výrobca môže pre svoju skupinu zdieľania zvoliť ktorúkoľvek z dostupných metód zdieľania. </t>
  </si>
  <si>
    <r>
      <t xml:space="preserve">Výrobca môže určiť pre svoju skupinu zdieľania </t>
    </r>
    <r>
      <rPr>
        <b/>
        <i/>
        <sz val="11"/>
        <color rgb="FF002060"/>
        <rFont val="Calibri"/>
        <family val="2"/>
        <charset val="238"/>
        <scheme val="minor"/>
      </rPr>
      <t>len jednu metódu zdieľania</t>
    </r>
    <r>
      <rPr>
        <i/>
        <sz val="11"/>
        <color rgb="FF002060"/>
        <rFont val="Calibri"/>
        <family val="2"/>
        <charset val="238"/>
        <scheme val="minor"/>
      </rPr>
      <t xml:space="preserve">. </t>
    </r>
  </si>
  <si>
    <t xml:space="preserve">Je na rozhodnutí výrobcu (zakladateľa skupiny zdieľania) akým spôsobom zapojí do zdieľania (zvolením parametrov metódy zdieľania). </t>
  </si>
  <si>
    <t>Platí, že každé odberné miesto (EIC) musí byť zapojené do zvolenej metódy zdieľania, inak mu nebude zdieľaný žiadny prebytok elektriny.</t>
  </si>
  <si>
    <t>Dynamická metóda zdieľania</t>
  </si>
  <si>
    <t>Ak sa výrobca rozhodne použiť túto metódu zdieľania označí všetky OM zapojené do skupiny zdieľania</t>
  </si>
  <si>
    <t>(vo vzore vyplnenia tabuľky bude dynamická metóda zdieľania použitá pre všetky OM v skupine zdieľania).</t>
  </si>
  <si>
    <t>Jednotlivým odberným miestam bude poskytnutý taký objem disponibilných prebytkov elektriny, ktorý zodpovedá ich podielu na skutočnej spotrebe skupiny zdieľania v danom 15 minútovom intervale.</t>
  </si>
  <si>
    <t>Najviac prebytkov získa to OM, ktoré malo najvyššiu vlastnú spotrebu. Najmenej OM s najnižšou vlastnou spotrebou.</t>
  </si>
  <si>
    <t>Vypočítaný objem prebytkov bude každému zvolenému OM pridelený najviac do výšky svojej vlastnej spotreby.</t>
  </si>
  <si>
    <t>Prebytok elektriny, ktorý nebolo možné rozdeliť medzi zvolené OM bude uložený do virtuálnej batérie (výrobca z domácnosti) alebo do výkupu prebytkov elektriny (výrobca - podnikateľ).</t>
  </si>
  <si>
    <t>Prioritná metóda zdieľania</t>
  </si>
  <si>
    <t>V tejto metóde zdieľania výrobca určuje poradie (prioritu) v ktorom bude disponibilný zostatok elektriny prideľovaný jednotlivým odberným miestam.</t>
  </si>
  <si>
    <t>Výrobca môže (nepovinný parameter) určiť každému zvolenému OM maximálny objem prebytkov elektriny, ktorý mu bude pridelený z dostupného objemu prebytkov.</t>
  </si>
  <si>
    <t>Súčet týchto podielov nemôže prekročiť 100%.</t>
  </si>
  <si>
    <t xml:space="preserve">Ak výrobca neurčí niektorému OM tento podiel - odbernému miestu bude v momente kedy príde na neho rad k dispozícii </t>
  </si>
  <si>
    <t>celý zostávajúci objem prebytkov, ktoré neboli prerozdelené predchádzajúcim OM - a to až do výšky jeho skutočnej spotreby.</t>
  </si>
  <si>
    <t xml:space="preserve">Nasledujúce OM v poradí získa vždy určený podiel na ešte neprerozdelenom zostatku prebytkov elektriny - ak bude ešte nejaký prebytok elektriny ešte k dispozícii. </t>
  </si>
  <si>
    <t>Statická metóda zdieľania</t>
  </si>
  <si>
    <t xml:space="preserve">V tejto metóde zdieľania výrobca určuje každému zvolenému OM váhu (pevný podiel) podľa ktorej mu bude určený podiel z disponibilného zostatku prebytkov elektriny OM. </t>
  </si>
  <si>
    <t>Podiel elektriny, ktorý OM prináleží v závislosti na stanovenej váhe nemusíte prepočítavať - výpočet je automaticky nastavený.</t>
  </si>
  <si>
    <t xml:space="preserve">Vypočítaný prebytok elektriny je zvolenenému OM pridelený vždy len do výšky jeho skutočnej spotreby.  </t>
  </si>
  <si>
    <t>V ľavom stĺpci vyznačte krížikom "X" tie EIC pre ktoré má byť zvolená metóda použitá. Pravý stĺpec nevyplňujte (viď Príklad 1 na liste Vzory vyplnenia)</t>
  </si>
  <si>
    <t>V ľavom stĺpci zvoľte poradie (prioritu) v akom budú prebytky elektriny prideľované jednotlivým EIC. V pravom stĺpci stanovte podiel disponibilných prebytkov elektiiny (v %) v ktorom bude prebytok elektriny konkrétnemu EIC pridelený (viď Príklad 2 na liste Vzory vyplnenia)</t>
  </si>
  <si>
    <t>V ľavom stĺpci zvoľte veľkosť alokácie (pevne stanoveného podielu) podľa ktorého bude dostupná zdieľaná elektrina pridelená zapojenému EIC (viď Príklad 3 na liste Vzory vyplnenia)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</si>
</sst>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sz val="26"/>
      <color rgb="FF002060"/>
      <name val="Calibri"/>
      <family val="2"/>
      <charset val="238"/>
      <scheme val="minor"/>
    </font>
    <font>
      <i/>
      <sz val="9"/>
      <color rgb="FF002060"/>
      <name val="Calibri"/>
      <family val="2"/>
      <charset val="238"/>
      <scheme val="minor"/>
    </font>
    <font>
      <sz val="9"/>
      <color rgb="FF002060"/>
      <name val="Calibri"/>
      <family val="2"/>
      <charset val="238"/>
      <scheme val="minor"/>
    </font>
    <font>
      <sz val="11"/>
      <color rgb="FF002060"/>
      <name val="Calibri"/>
      <family val="2"/>
      <charset val="238"/>
    </font>
    <font>
      <b/>
      <sz val="22"/>
      <color rgb="FF002060"/>
      <name val="Calibri"/>
      <family val="2"/>
      <charset val="238"/>
      <scheme val="minor"/>
    </font>
    <font>
      <b/>
      <sz val="11"/>
      <color rgb="FF002060"/>
      <name val="Calibri"/>
      <family val="2"/>
      <charset val="238"/>
      <scheme val="minor"/>
    </font>
    <font>
      <sz val="10"/>
      <color rgb="FF002060"/>
      <name val="Calibri"/>
      <family val="2"/>
      <charset val="238"/>
      <scheme val="minor"/>
    </font>
    <font>
      <sz val="14"/>
      <color rgb="FF002060"/>
      <name val="Calibri"/>
      <family val="2"/>
      <charset val="238"/>
      <scheme val="minor"/>
    </font>
    <font>
      <b/>
      <sz val="16"/>
      <color rgb="FF00206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002060"/>
      <name val="Calibri"/>
      <family val="2"/>
      <charset val="238"/>
      <scheme val="minor"/>
    </font>
    <font>
      <i/>
      <sz val="11"/>
      <color rgb="FF002060"/>
      <name val="Calibri"/>
      <family val="2"/>
      <charset val="238"/>
      <scheme val="minor"/>
    </font>
    <font>
      <i/>
      <sz val="10"/>
      <color rgb="FF002060"/>
      <name val="Calibri"/>
      <family val="2"/>
      <charset val="238"/>
      <scheme val="minor"/>
    </font>
    <font>
      <b/>
      <sz val="10"/>
      <color rgb="FF002060"/>
      <name val="Calibri"/>
      <family val="2"/>
      <charset val="238"/>
      <scheme val="minor"/>
    </font>
    <font>
      <b/>
      <i/>
      <sz val="9"/>
      <color rgb="FFFF0000"/>
      <name val="Calibri"/>
      <family val="2"/>
      <charset val="238"/>
      <scheme val="minor"/>
    </font>
    <font>
      <b/>
      <i/>
      <sz val="11"/>
      <color rgb="FF002060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5"/>
      <color rgb="FF00206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rgb="FF002060"/>
      <name val="Calibri"/>
      <family val="2"/>
      <charset val="238"/>
      <scheme val="minor"/>
    </font>
    <font>
      <sz val="8"/>
      <color rgb="FF002060"/>
      <name val="Calibri"/>
      <family val="2"/>
      <charset val="238"/>
      <scheme val="minor"/>
    </font>
    <font>
      <b/>
      <i/>
      <sz val="9"/>
      <color rgb="FF002060"/>
      <name val="Calibri"/>
      <family val="2"/>
      <charset val="238"/>
      <scheme val="minor"/>
    </font>
    <font>
      <b/>
      <i/>
      <u/>
      <sz val="9"/>
      <color rgb="FF002060"/>
      <name val="Calibri"/>
      <family val="2"/>
      <charset val="238"/>
      <scheme val="minor"/>
    </font>
    <font>
      <b/>
      <i/>
      <sz val="16"/>
      <color rgb="FF002060"/>
      <name val="Calibri"/>
      <family val="2"/>
      <charset val="238"/>
      <scheme val="minor"/>
    </font>
    <font>
      <b/>
      <sz val="10.5"/>
      <color rgb="FF002060"/>
      <name val="Calibri"/>
      <family val="2"/>
      <charset val="238"/>
      <scheme val="minor"/>
    </font>
    <font>
      <vertAlign val="superscript"/>
      <sz val="9"/>
      <color rgb="FF002060"/>
      <name val="Calibri"/>
      <family val="2"/>
      <charset val="238"/>
      <scheme val="minor"/>
    </font>
    <font>
      <b/>
      <vertAlign val="superscript"/>
      <sz val="11"/>
      <color rgb="FF00206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i/>
      <u/>
      <sz val="9"/>
      <color theme="10"/>
      <name val="Calibri"/>
      <family val="2"/>
      <charset val="238"/>
      <scheme val="minor"/>
    </font>
    <font>
      <i/>
      <vertAlign val="superscript"/>
      <sz val="9"/>
      <color rgb="FF002060"/>
      <name val="Calibri"/>
      <family val="2"/>
      <charset val="238"/>
      <scheme val="minor"/>
    </font>
    <font>
      <b/>
      <sz val="9"/>
      <color rgb="FF00206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rgb="FF000000"/>
      </patternFill>
    </fill>
  </fills>
  <borders count="7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rgb="FF002060"/>
      </bottom>
      <diagonal/>
    </border>
    <border>
      <left/>
      <right style="medium">
        <color indexed="64"/>
      </right>
      <top style="medium">
        <color indexed="64"/>
      </top>
      <bottom style="thin">
        <color rgb="FF002060"/>
      </bottom>
      <diagonal/>
    </border>
    <border>
      <left style="medium">
        <color indexed="64"/>
      </left>
      <right/>
      <top style="thin">
        <color rgb="FF002060"/>
      </top>
      <bottom/>
      <diagonal/>
    </border>
    <border>
      <left/>
      <right style="medium">
        <color indexed="64"/>
      </right>
      <top style="thin">
        <color rgb="FF002060"/>
      </top>
      <bottom/>
      <diagonal/>
    </border>
    <border>
      <left style="medium">
        <color indexed="64"/>
      </left>
      <right/>
      <top style="thin">
        <color rgb="FF002060"/>
      </top>
      <bottom style="thin">
        <color rgb="FF002060"/>
      </bottom>
      <diagonal/>
    </border>
    <border>
      <left/>
      <right style="medium">
        <color indexed="64"/>
      </right>
      <top style="thin">
        <color rgb="FF002060"/>
      </top>
      <bottom style="thin">
        <color rgb="FF00206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tted">
        <color rgb="FF002060"/>
      </top>
      <bottom/>
      <diagonal/>
    </border>
    <border>
      <left style="thin">
        <color rgb="FF00206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rgb="FF002060"/>
      </right>
      <top style="medium">
        <color indexed="64"/>
      </top>
      <bottom style="thin">
        <color rgb="FF002060"/>
      </bottom>
      <diagonal/>
    </border>
    <border>
      <left/>
      <right style="thin">
        <color rgb="FF002060"/>
      </right>
      <top style="medium">
        <color indexed="64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indexed="64"/>
      </top>
      <bottom style="thin">
        <color rgb="FF002060"/>
      </bottom>
      <diagonal/>
    </border>
    <border>
      <left style="thin">
        <color rgb="FF002060"/>
      </left>
      <right/>
      <top style="medium">
        <color indexed="64"/>
      </top>
      <bottom style="thin">
        <color rgb="FF002060"/>
      </bottom>
      <diagonal/>
    </border>
    <border>
      <left style="medium">
        <color indexed="64"/>
      </left>
      <right style="thin">
        <color rgb="FF002060"/>
      </right>
      <top style="thin">
        <color rgb="FF002060"/>
      </top>
      <bottom style="medium">
        <color indexed="64"/>
      </bottom>
      <diagonal/>
    </border>
    <border>
      <left/>
      <right style="thin">
        <color rgb="FF002060"/>
      </right>
      <top style="thin">
        <color rgb="FF002060"/>
      </top>
      <bottom style="medium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medium">
        <color indexed="64"/>
      </bottom>
      <diagonal/>
    </border>
    <border>
      <left style="thin">
        <color rgb="FF002060"/>
      </left>
      <right/>
      <top style="thin">
        <color rgb="FF002060"/>
      </top>
      <bottom style="medium">
        <color indexed="64"/>
      </bottom>
      <diagonal/>
    </border>
    <border>
      <left/>
      <right/>
      <top style="thin">
        <color rgb="FF002060"/>
      </top>
      <bottom style="medium">
        <color indexed="64"/>
      </bottom>
      <diagonal/>
    </border>
    <border>
      <left/>
      <right style="medium">
        <color indexed="64"/>
      </right>
      <top style="thin">
        <color rgb="FF002060"/>
      </top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medium">
        <color indexed="64"/>
      </right>
      <top/>
      <bottom style="dotted">
        <color rgb="FF00206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211">
    <xf numFmtId="0" fontId="0" fillId="0" borderId="0" xfId="0"/>
    <xf numFmtId="0" fontId="1" fillId="0" borderId="0" xfId="0" applyFont="1"/>
    <xf numFmtId="0" fontId="3" fillId="0" borderId="0" xfId="0" applyFont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2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9" fontId="2" fillId="0" borderId="0" xfId="0" applyNumberFormat="1" applyFont="1" applyAlignment="1" applyProtection="1">
      <alignment horizontal="center" vertical="center"/>
      <protection hidden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0" fontId="8" fillId="3" borderId="6" xfId="0" applyFont="1" applyFill="1" applyBorder="1" applyAlignment="1" applyProtection="1">
      <alignment horizontal="center" vertical="center"/>
      <protection hidden="1"/>
    </xf>
    <xf numFmtId="10" fontId="2" fillId="0" borderId="6" xfId="1" applyNumberFormat="1" applyFont="1" applyBorder="1" applyAlignment="1" applyProtection="1">
      <alignment horizontal="center" vertical="center"/>
      <protection hidden="1"/>
    </xf>
    <xf numFmtId="10" fontId="2" fillId="0" borderId="6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horizontal="center"/>
      <protection hidden="1"/>
    </xf>
    <xf numFmtId="2" fontId="2" fillId="0" borderId="11" xfId="0" applyNumberFormat="1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39" xfId="0" applyFont="1" applyBorder="1" applyAlignment="1" applyProtection="1">
      <alignment horizontal="center"/>
      <protection hidden="1"/>
    </xf>
    <xf numFmtId="2" fontId="2" fillId="0" borderId="40" xfId="0" applyNumberFormat="1" applyFont="1" applyBorder="1" applyAlignment="1" applyProtection="1">
      <alignment horizontal="center" vertical="center"/>
      <protection hidden="1"/>
    </xf>
    <xf numFmtId="0" fontId="2" fillId="0" borderId="31" xfId="0" applyFont="1" applyBorder="1" applyAlignment="1" applyProtection="1">
      <alignment horizontal="center"/>
      <protection hidden="1"/>
    </xf>
    <xf numFmtId="0" fontId="2" fillId="0" borderId="32" xfId="0" applyFont="1" applyBorder="1" applyAlignment="1" applyProtection="1">
      <alignment horizontal="center"/>
      <protection hidden="1"/>
    </xf>
    <xf numFmtId="0" fontId="2" fillId="0" borderId="42" xfId="0" applyFont="1" applyBorder="1" applyAlignment="1" applyProtection="1">
      <alignment horizontal="center"/>
      <protection hidden="1"/>
    </xf>
    <xf numFmtId="0" fontId="2" fillId="0" borderId="32" xfId="0" applyFont="1" applyBorder="1" applyAlignment="1" applyProtection="1">
      <alignment horizontal="center" vertical="center"/>
      <protection hidden="1"/>
    </xf>
    <xf numFmtId="2" fontId="2" fillId="0" borderId="42" xfId="0" applyNumberFormat="1" applyFont="1" applyBorder="1" applyAlignment="1" applyProtection="1">
      <alignment horizontal="center" vertical="center"/>
      <protection hidden="1"/>
    </xf>
    <xf numFmtId="0" fontId="2" fillId="0" borderId="43" xfId="0" applyFont="1" applyBorder="1" applyAlignment="1" applyProtection="1">
      <alignment horizontal="center" vertical="center"/>
      <protection hidden="1"/>
    </xf>
    <xf numFmtId="2" fontId="2" fillId="0" borderId="44" xfId="0" applyNumberFormat="1" applyFont="1" applyBorder="1" applyAlignment="1" applyProtection="1">
      <alignment horizontal="center" vertical="center"/>
      <protection hidden="1"/>
    </xf>
    <xf numFmtId="0" fontId="2" fillId="0" borderId="46" xfId="0" applyFont="1" applyBorder="1" applyAlignment="1" applyProtection="1">
      <alignment horizontal="center"/>
      <protection hidden="1"/>
    </xf>
    <xf numFmtId="0" fontId="2" fillId="0" borderId="47" xfId="0" applyFont="1" applyBorder="1" applyAlignment="1" applyProtection="1">
      <alignment horizontal="center"/>
      <protection hidden="1"/>
    </xf>
    <xf numFmtId="0" fontId="2" fillId="0" borderId="48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vertical="top"/>
      <protection hidden="1"/>
    </xf>
    <xf numFmtId="0" fontId="11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4" fillId="0" borderId="25" xfId="0" applyFont="1" applyBorder="1" applyAlignment="1" applyProtection="1">
      <alignment horizontal="center" vertical="center" wrapText="1"/>
      <protection hidden="1"/>
    </xf>
    <xf numFmtId="0" fontId="27" fillId="0" borderId="0" xfId="0" applyFont="1"/>
    <xf numFmtId="0" fontId="14" fillId="0" borderId="0" xfId="0" applyFont="1"/>
    <xf numFmtId="0" fontId="18" fillId="0" borderId="0" xfId="0" applyFont="1"/>
    <xf numFmtId="0" fontId="2" fillId="0" borderId="0" xfId="0" applyFont="1" applyAlignment="1" applyProtection="1">
      <alignment horizontal="center" vertical="center"/>
      <protection hidden="1"/>
    </xf>
    <xf numFmtId="0" fontId="4" fillId="0" borderId="24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10" fillId="2" borderId="36" xfId="0" applyFont="1" applyFill="1" applyBorder="1" applyAlignment="1" applyProtection="1">
      <alignment horizontal="center"/>
      <protection locked="0" hidden="1"/>
    </xf>
    <xf numFmtId="0" fontId="10" fillId="2" borderId="6" xfId="0" applyFont="1" applyFill="1" applyBorder="1" applyAlignment="1" applyProtection="1">
      <alignment horizontal="center"/>
      <protection locked="0" hidden="1"/>
    </xf>
    <xf numFmtId="0" fontId="10" fillId="2" borderId="24" xfId="0" applyFont="1" applyFill="1" applyBorder="1" applyAlignment="1" applyProtection="1">
      <alignment horizontal="center"/>
      <protection locked="0" hidden="1"/>
    </xf>
    <xf numFmtId="0" fontId="4" fillId="0" borderId="0" xfId="0" applyFont="1" applyAlignment="1" applyProtection="1">
      <alignment horizontal="center" vertical="top" wrapText="1"/>
      <protection hidden="1"/>
    </xf>
    <xf numFmtId="0" fontId="4" fillId="0" borderId="11" xfId="0" applyFont="1" applyBorder="1" applyAlignment="1" applyProtection="1">
      <alignment horizontal="center" vertical="top" wrapText="1"/>
      <protection hidden="1"/>
    </xf>
    <xf numFmtId="10" fontId="10" fillId="0" borderId="37" xfId="1" applyNumberFormat="1" applyFont="1" applyFill="1" applyBorder="1" applyAlignment="1" applyProtection="1">
      <alignment horizontal="center"/>
      <protection hidden="1"/>
    </xf>
    <xf numFmtId="10" fontId="10" fillId="0" borderId="22" xfId="1" applyNumberFormat="1" applyFont="1" applyFill="1" applyBorder="1" applyAlignment="1" applyProtection="1">
      <alignment horizontal="center"/>
      <protection hidden="1"/>
    </xf>
    <xf numFmtId="10" fontId="10" fillId="0" borderId="25" xfId="1" applyNumberFormat="1" applyFont="1" applyFill="1" applyBorder="1" applyAlignment="1" applyProtection="1">
      <alignment horizontal="center"/>
      <protection hidden="1"/>
    </xf>
    <xf numFmtId="0" fontId="2" fillId="5" borderId="0" xfId="0" applyFont="1" applyFill="1" applyAlignment="1" applyProtection="1">
      <alignment horizontal="center" vertical="center"/>
      <protection hidden="1"/>
    </xf>
    <xf numFmtId="0" fontId="14" fillId="0" borderId="10" xfId="0" applyFont="1" applyBorder="1" applyAlignment="1" applyProtection="1">
      <alignment horizontal="right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11" xfId="0" applyFont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right"/>
      <protection hidden="1"/>
    </xf>
    <xf numFmtId="0" fontId="14" fillId="0" borderId="40" xfId="0" applyFont="1" applyBorder="1" applyAlignment="1" applyProtection="1">
      <alignment horizontal="left"/>
      <protection hidden="1"/>
    </xf>
    <xf numFmtId="0" fontId="11" fillId="0" borderId="64" xfId="0" applyFont="1" applyBorder="1" applyAlignment="1" applyProtection="1">
      <alignment vertical="center"/>
      <protection hidden="1"/>
    </xf>
    <xf numFmtId="0" fontId="11" fillId="0" borderId="2" xfId="0" applyFont="1" applyBorder="1" applyAlignment="1" applyProtection="1">
      <alignment vertical="center"/>
      <protection hidden="1"/>
    </xf>
    <xf numFmtId="0" fontId="21" fillId="0" borderId="2" xfId="0" applyFont="1" applyBorder="1" applyAlignment="1" applyProtection="1">
      <alignment vertical="center"/>
      <protection hidden="1"/>
    </xf>
    <xf numFmtId="0" fontId="3" fillId="0" borderId="2" xfId="0" applyFont="1" applyBorder="1" applyAlignment="1" applyProtection="1">
      <alignment vertical="center"/>
      <protection hidden="1"/>
    </xf>
    <xf numFmtId="0" fontId="11" fillId="0" borderId="65" xfId="0" applyFont="1" applyBorder="1" applyAlignment="1" applyProtection="1">
      <alignment vertical="center"/>
      <protection hidden="1"/>
    </xf>
    <xf numFmtId="0" fontId="2" fillId="0" borderId="66" xfId="0" applyFont="1" applyBorder="1" applyProtection="1">
      <protection hidden="1"/>
    </xf>
    <xf numFmtId="0" fontId="2" fillId="0" borderId="67" xfId="0" applyFont="1" applyBorder="1" applyAlignment="1" applyProtection="1">
      <alignment horizontal="center" vertical="center"/>
      <protection hidden="1"/>
    </xf>
    <xf numFmtId="0" fontId="2" fillId="0" borderId="67" xfId="0" applyFont="1" applyBorder="1" applyProtection="1">
      <protection hidden="1"/>
    </xf>
    <xf numFmtId="0" fontId="5" fillId="0" borderId="66" xfId="0" applyFont="1" applyBorder="1" applyProtection="1">
      <protection hidden="1"/>
    </xf>
    <xf numFmtId="0" fontId="5" fillId="0" borderId="67" xfId="0" applyFont="1" applyBorder="1" applyAlignment="1" applyProtection="1">
      <alignment horizontal="center" vertical="center"/>
      <protection hidden="1"/>
    </xf>
    <xf numFmtId="0" fontId="5" fillId="0" borderId="68" xfId="0" applyFont="1" applyBorder="1" applyProtection="1">
      <protection hidden="1"/>
    </xf>
    <xf numFmtId="0" fontId="5" fillId="0" borderId="69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4" fillId="0" borderId="67" xfId="0" applyFont="1" applyBorder="1" applyAlignment="1" applyProtection="1">
      <alignment horizontal="left"/>
      <protection hidden="1"/>
    </xf>
    <xf numFmtId="0" fontId="24" fillId="0" borderId="1" xfId="0" applyFont="1" applyBorder="1" applyProtection="1">
      <protection hidden="1"/>
    </xf>
    <xf numFmtId="0" fontId="24" fillId="0" borderId="1" xfId="0" applyFont="1" applyBorder="1" applyAlignment="1" applyProtection="1">
      <alignment horizontal="center" vertical="center"/>
      <protection hidden="1"/>
    </xf>
    <xf numFmtId="0" fontId="24" fillId="0" borderId="1" xfId="0" applyFont="1" applyBorder="1" applyAlignment="1">
      <alignment horizontal="right"/>
    </xf>
    <xf numFmtId="0" fontId="8" fillId="0" borderId="0" xfId="0" applyFont="1" applyProtection="1">
      <protection hidden="1"/>
    </xf>
    <xf numFmtId="0" fontId="2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3" fillId="0" borderId="0" xfId="0" applyFo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0" fontId="28" fillId="0" borderId="0" xfId="0" applyFont="1" applyProtection="1">
      <protection hidden="1"/>
    </xf>
    <xf numFmtId="0" fontId="24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/>
      <protection hidden="1"/>
    </xf>
    <xf numFmtId="0" fontId="5" fillId="0" borderId="67" xfId="0" applyFont="1" applyBorder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4" fillId="0" borderId="0" xfId="0" applyFont="1" applyProtection="1">
      <protection hidden="1"/>
    </xf>
    <xf numFmtId="0" fontId="24" fillId="0" borderId="0" xfId="0" applyFont="1" applyAlignment="1">
      <alignment horizontal="right"/>
    </xf>
    <xf numFmtId="0" fontId="5" fillId="0" borderId="2" xfId="0" applyFont="1" applyBorder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 wrapText="1"/>
      <protection hidden="1"/>
    </xf>
    <xf numFmtId="0" fontId="4" fillId="0" borderId="0" xfId="0" applyFont="1" applyAlignment="1" applyProtection="1">
      <alignment horizontal="left"/>
      <protection hidden="1"/>
    </xf>
    <xf numFmtId="0" fontId="26" fillId="0" borderId="0" xfId="0" applyFont="1" applyAlignment="1" applyProtection="1">
      <alignment horizontal="left"/>
      <protection hidden="1"/>
    </xf>
    <xf numFmtId="0" fontId="4" fillId="0" borderId="0" xfId="0" applyFont="1" applyAlignment="1" applyProtection="1">
      <alignment horizontal="left" vertical="top" wrapText="1"/>
      <protection hidden="1"/>
    </xf>
    <xf numFmtId="0" fontId="4" fillId="0" borderId="67" xfId="0" applyFont="1" applyBorder="1" applyAlignment="1" applyProtection="1">
      <alignment horizontal="left" vertical="top" wrapText="1"/>
      <protection hidden="1"/>
    </xf>
    <xf numFmtId="0" fontId="32" fillId="0" borderId="0" xfId="2" applyFont="1" applyBorder="1" applyAlignment="1" applyProtection="1">
      <alignment horizontal="left" vertical="top" wrapText="1"/>
      <protection hidden="1"/>
    </xf>
    <xf numFmtId="0" fontId="32" fillId="0" borderId="67" xfId="2" applyFont="1" applyBorder="1" applyAlignment="1" applyProtection="1">
      <alignment horizontal="left" vertical="top" wrapText="1"/>
      <protection hidden="1"/>
    </xf>
    <xf numFmtId="0" fontId="2" fillId="2" borderId="1" xfId="0" applyFont="1" applyFill="1" applyBorder="1" applyAlignment="1" applyProtection="1">
      <alignment horizontal="left" vertical="top"/>
      <protection locked="0" hidden="1"/>
    </xf>
    <xf numFmtId="49" fontId="2" fillId="2" borderId="1" xfId="0" applyNumberFormat="1" applyFont="1" applyFill="1" applyBorder="1" applyAlignment="1" applyProtection="1">
      <alignment horizontal="left"/>
      <protection locked="0" hidden="1"/>
    </xf>
    <xf numFmtId="0" fontId="2" fillId="2" borderId="1" xfId="0" applyFont="1" applyFill="1" applyBorder="1" applyAlignment="1" applyProtection="1">
      <protection locked="0" hidden="1"/>
    </xf>
    <xf numFmtId="0" fontId="2" fillId="2" borderId="1" xfId="0" applyFont="1" applyFill="1" applyBorder="1" applyAlignment="1" applyProtection="1">
      <alignment horizontal="left" vertical="center"/>
      <protection locked="0" hidden="1"/>
    </xf>
    <xf numFmtId="0" fontId="8" fillId="0" borderId="0" xfId="0" applyFont="1" applyAlignment="1" applyProtection="1">
      <alignment horizontal="center" wrapText="1"/>
      <protection hidden="1"/>
    </xf>
    <xf numFmtId="0" fontId="2" fillId="2" borderId="1" xfId="0" applyFont="1" applyFill="1" applyBorder="1" applyAlignment="1" applyProtection="1">
      <alignment horizontal="left"/>
      <protection locked="0" hidden="1"/>
    </xf>
    <xf numFmtId="0" fontId="2" fillId="2" borderId="1" xfId="0" applyFont="1" applyFill="1" applyBorder="1" applyAlignment="1" applyProtection="1">
      <alignment horizontal="center"/>
      <protection locked="0" hidden="1"/>
    </xf>
    <xf numFmtId="0" fontId="2" fillId="2" borderId="53" xfId="0" applyFont="1" applyFill="1" applyBorder="1" applyAlignment="1" applyProtection="1">
      <alignment horizontal="center"/>
      <protection locked="0"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4" fillId="0" borderId="67" xfId="0" applyFont="1" applyBorder="1" applyAlignment="1" applyProtection="1">
      <alignment horizontal="left" wrapText="1"/>
      <protection hidden="1"/>
    </xf>
    <xf numFmtId="14" fontId="2" fillId="2" borderId="1" xfId="0" applyNumberFormat="1" applyFont="1" applyFill="1" applyBorder="1" applyAlignment="1" applyProtection="1">
      <alignment horizontal="center" vertical="center"/>
      <protection locked="0" hidden="1"/>
    </xf>
    <xf numFmtId="0" fontId="2" fillId="2" borderId="1" xfId="0" applyFont="1" applyFill="1" applyBorder="1" applyAlignment="1" applyProtection="1">
      <alignment horizontal="center" vertical="center"/>
      <protection locked="0" hidden="1"/>
    </xf>
    <xf numFmtId="14" fontId="2" fillId="2" borderId="1" xfId="0" applyNumberFormat="1" applyFont="1" applyFill="1" applyBorder="1" applyAlignment="1" applyProtection="1">
      <alignment horizontal="center"/>
      <protection locked="0" hidden="1"/>
    </xf>
    <xf numFmtId="0" fontId="2" fillId="0" borderId="0" xfId="0" applyFont="1" applyAlignment="1" applyProtection="1">
      <alignment horizontal="right"/>
      <protection hidden="1"/>
    </xf>
    <xf numFmtId="0" fontId="2" fillId="4" borderId="1" xfId="0" applyFont="1" applyFill="1" applyBorder="1" applyAlignment="1" applyProtection="1">
      <alignment horizontal="center"/>
      <protection hidden="1"/>
    </xf>
    <xf numFmtId="0" fontId="9" fillId="0" borderId="19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20" xfId="0" applyFont="1" applyBorder="1" applyAlignment="1" applyProtection="1">
      <alignment horizontal="center" vertical="center" wrapText="1"/>
      <protection hidden="1"/>
    </xf>
    <xf numFmtId="0" fontId="13" fillId="0" borderId="71" xfId="0" applyFont="1" applyBorder="1" applyAlignment="1" applyProtection="1">
      <alignment horizontal="center" vertical="center"/>
      <protection hidden="1"/>
    </xf>
    <xf numFmtId="0" fontId="13" fillId="0" borderId="72" xfId="0" applyFont="1" applyBorder="1" applyAlignment="1" applyProtection="1">
      <alignment horizontal="center" vertical="center"/>
      <protection hidden="1"/>
    </xf>
    <xf numFmtId="0" fontId="13" fillId="0" borderId="73" xfId="0" applyFont="1" applyBorder="1" applyAlignment="1" applyProtection="1">
      <alignment horizontal="center" vertical="center"/>
      <protection hidden="1"/>
    </xf>
    <xf numFmtId="0" fontId="2" fillId="0" borderId="54" xfId="0" applyFont="1" applyBorder="1" applyAlignment="1" applyProtection="1">
      <alignment horizontal="right" vertical="center"/>
      <protection hidden="1"/>
    </xf>
    <xf numFmtId="0" fontId="2" fillId="0" borderId="55" xfId="0" applyFont="1" applyBorder="1" applyAlignment="1" applyProtection="1">
      <alignment horizontal="right" vertical="center"/>
      <protection hidden="1"/>
    </xf>
    <xf numFmtId="0" fontId="2" fillId="0" borderId="56" xfId="0" applyFont="1" applyBorder="1" applyAlignment="1" applyProtection="1">
      <alignment horizontal="right" vertical="center"/>
      <protection hidden="1"/>
    </xf>
    <xf numFmtId="0" fontId="13" fillId="0" borderId="57" xfId="0" applyFont="1" applyBorder="1" applyAlignment="1" applyProtection="1">
      <alignment horizontal="left" vertical="center"/>
      <protection hidden="1"/>
    </xf>
    <xf numFmtId="0" fontId="13" fillId="0" borderId="15" xfId="0" applyFont="1" applyBorder="1" applyAlignment="1" applyProtection="1">
      <alignment horizontal="left" vertical="center"/>
      <protection hidden="1"/>
    </xf>
    <xf numFmtId="0" fontId="13" fillId="0" borderId="16" xfId="0" applyFont="1" applyBorder="1" applyAlignment="1" applyProtection="1">
      <alignment horizontal="left" vertical="center"/>
      <protection hidden="1"/>
    </xf>
    <xf numFmtId="0" fontId="2" fillId="0" borderId="58" xfId="0" applyFont="1" applyBorder="1" applyAlignment="1" applyProtection="1">
      <alignment horizontal="right" vertical="center"/>
      <protection hidden="1"/>
    </xf>
    <xf numFmtId="0" fontId="2" fillId="0" borderId="59" xfId="0" applyFont="1" applyBorder="1" applyAlignment="1" applyProtection="1">
      <alignment horizontal="right" vertical="center"/>
      <protection hidden="1"/>
    </xf>
    <xf numFmtId="0" fontId="2" fillId="0" borderId="60" xfId="0" applyFont="1" applyBorder="1" applyAlignment="1" applyProtection="1">
      <alignment horizontal="right" vertical="center"/>
      <protection hidden="1"/>
    </xf>
    <xf numFmtId="0" fontId="13" fillId="0" borderId="61" xfId="0" applyFont="1" applyBorder="1" applyAlignment="1" applyProtection="1">
      <alignment horizontal="left" vertical="center"/>
      <protection hidden="1"/>
    </xf>
    <xf numFmtId="0" fontId="13" fillId="0" borderId="62" xfId="0" applyFont="1" applyBorder="1" applyAlignment="1" applyProtection="1">
      <alignment horizontal="left" vertical="center"/>
      <protection hidden="1"/>
    </xf>
    <xf numFmtId="0" fontId="13" fillId="0" borderId="63" xfId="0" applyFont="1" applyBorder="1" applyAlignment="1" applyProtection="1">
      <alignment horizontal="left" vertical="center"/>
      <protection hidden="1"/>
    </xf>
    <xf numFmtId="0" fontId="2" fillId="0" borderId="7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9" fontId="11" fillId="6" borderId="74" xfId="0" applyNumberFormat="1" applyFont="1" applyFill="1" applyBorder="1" applyAlignment="1" applyProtection="1">
      <alignment horizontal="center" vertical="center"/>
      <protection locked="0" hidden="1"/>
    </xf>
    <xf numFmtId="0" fontId="11" fillId="6" borderId="75" xfId="0" applyFont="1" applyFill="1" applyBorder="1" applyAlignment="1" applyProtection="1">
      <alignment horizontal="center" vertical="center"/>
      <protection locked="0" hidden="1"/>
    </xf>
    <xf numFmtId="0" fontId="11" fillId="6" borderId="76" xfId="0" applyFont="1" applyFill="1" applyBorder="1" applyAlignment="1" applyProtection="1">
      <alignment horizontal="center" vertical="center"/>
      <protection locked="0" hidden="1"/>
    </xf>
    <xf numFmtId="0" fontId="2" fillId="0" borderId="17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4" fillId="0" borderId="26" xfId="0" applyFont="1" applyBorder="1" applyAlignment="1" applyProtection="1">
      <alignment horizontal="center" vertical="center" wrapText="1"/>
      <protection hidden="1"/>
    </xf>
    <xf numFmtId="0" fontId="4" fillId="0" borderId="32" xfId="0" applyFont="1" applyBorder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27" xfId="0" applyFont="1" applyBorder="1" applyAlignment="1" applyProtection="1">
      <alignment horizontal="center" vertical="center" wrapText="1"/>
      <protection hidden="1"/>
    </xf>
    <xf numFmtId="0" fontId="4" fillId="0" borderId="28" xfId="0" applyFont="1" applyBorder="1" applyAlignment="1" applyProtection="1">
      <alignment horizontal="center" vertical="center" wrapText="1"/>
      <protection hidden="1"/>
    </xf>
    <xf numFmtId="0" fontId="4" fillId="0" borderId="29" xfId="0" applyFont="1" applyBorder="1" applyAlignment="1" applyProtection="1">
      <alignment horizontal="center" vertical="center" wrapText="1"/>
      <protection hidden="1"/>
    </xf>
    <xf numFmtId="0" fontId="4" fillId="0" borderId="30" xfId="0" applyFont="1" applyBorder="1" applyAlignment="1" applyProtection="1">
      <alignment horizontal="center" vertical="center" wrapText="1"/>
      <protection hidden="1"/>
    </xf>
    <xf numFmtId="0" fontId="4" fillId="0" borderId="24" xfId="0" applyFont="1" applyBorder="1" applyAlignment="1" applyProtection="1">
      <alignment horizontal="center" vertical="center" wrapText="1"/>
      <protection hidden="1"/>
    </xf>
    <xf numFmtId="0" fontId="4" fillId="0" borderId="33" xfId="0" applyFont="1" applyBorder="1" applyAlignment="1" applyProtection="1">
      <alignment horizontal="center" vertical="center" wrapText="1"/>
      <protection hidden="1"/>
    </xf>
    <xf numFmtId="0" fontId="4" fillId="0" borderId="34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11" fillId="0" borderId="35" xfId="0" applyFont="1" applyBorder="1" applyAlignment="1" applyProtection="1">
      <alignment horizontal="center"/>
      <protection hidden="1"/>
    </xf>
    <xf numFmtId="0" fontId="11" fillId="0" borderId="36" xfId="0" applyFont="1" applyBorder="1" applyAlignment="1" applyProtection="1">
      <alignment horizontal="center"/>
      <protection hidden="1"/>
    </xf>
    <xf numFmtId="0" fontId="11" fillId="0" borderId="37" xfId="0" applyFont="1" applyBorder="1" applyAlignment="1" applyProtection="1">
      <alignment horizontal="center"/>
      <protection hidden="1"/>
    </xf>
    <xf numFmtId="0" fontId="10" fillId="2" borderId="38" xfId="0" applyFont="1" applyFill="1" applyBorder="1" applyAlignment="1" applyProtection="1">
      <alignment horizontal="center"/>
      <protection locked="0" hidden="1"/>
    </xf>
    <xf numFmtId="0" fontId="10" fillId="2" borderId="36" xfId="0" applyFont="1" applyFill="1" applyBorder="1" applyAlignment="1" applyProtection="1">
      <alignment horizontal="center"/>
      <protection locked="0" hidden="1"/>
    </xf>
    <xf numFmtId="10" fontId="10" fillId="2" borderId="36" xfId="1" applyNumberFormat="1" applyFont="1" applyFill="1" applyBorder="1" applyAlignment="1" applyProtection="1">
      <alignment horizontal="center"/>
      <protection locked="0" hidden="1"/>
    </xf>
    <xf numFmtId="1" fontId="10" fillId="2" borderId="36" xfId="0" applyNumberFormat="1" applyFont="1" applyFill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hidden="1"/>
    </xf>
    <xf numFmtId="0" fontId="11" fillId="0" borderId="6" xfId="0" applyFont="1" applyBorder="1" applyAlignment="1" applyProtection="1">
      <alignment horizontal="center"/>
      <protection hidden="1"/>
    </xf>
    <xf numFmtId="0" fontId="11" fillId="0" borderId="22" xfId="0" applyFont="1" applyBorder="1" applyAlignment="1" applyProtection="1">
      <alignment horizontal="center"/>
      <protection hidden="1"/>
    </xf>
    <xf numFmtId="0" fontId="10" fillId="2" borderId="9" xfId="0" applyFont="1" applyFill="1" applyBorder="1" applyAlignment="1" applyProtection="1">
      <alignment horizontal="center"/>
      <protection locked="0" hidden="1"/>
    </xf>
    <xf numFmtId="0" fontId="10" fillId="2" borderId="6" xfId="0" applyFont="1" applyFill="1" applyBorder="1" applyAlignment="1" applyProtection="1">
      <alignment horizontal="center"/>
      <protection locked="0" hidden="1"/>
    </xf>
    <xf numFmtId="10" fontId="10" fillId="2" borderId="6" xfId="1" applyNumberFormat="1" applyFont="1" applyFill="1" applyBorder="1" applyAlignment="1" applyProtection="1">
      <alignment horizontal="center"/>
      <protection locked="0" hidden="1"/>
    </xf>
    <xf numFmtId="1" fontId="10" fillId="2" borderId="6" xfId="0" applyNumberFormat="1" applyFont="1" applyFill="1" applyBorder="1" applyAlignment="1" applyProtection="1">
      <alignment horizontal="center"/>
      <protection locked="0" hidden="1"/>
    </xf>
    <xf numFmtId="10" fontId="10" fillId="2" borderId="8" xfId="1" applyNumberFormat="1" applyFont="1" applyFill="1" applyBorder="1" applyAlignment="1" applyProtection="1">
      <alignment horizontal="center"/>
      <protection locked="0" hidden="1"/>
    </xf>
    <xf numFmtId="10" fontId="10" fillId="2" borderId="9" xfId="1" applyNumberFormat="1" applyFont="1" applyFill="1" applyBorder="1" applyAlignment="1" applyProtection="1">
      <alignment horizontal="center"/>
      <protection locked="0" hidden="1"/>
    </xf>
    <xf numFmtId="10" fontId="2" fillId="0" borderId="7" xfId="1" applyNumberFormat="1" applyFont="1" applyBorder="1" applyAlignment="1" applyProtection="1">
      <alignment horizontal="center" vertical="center"/>
      <protection hidden="1"/>
    </xf>
    <xf numFmtId="1" fontId="10" fillId="2" borderId="24" xfId="0" applyNumberFormat="1" applyFont="1" applyFill="1" applyBorder="1" applyAlignment="1" applyProtection="1">
      <alignment horizontal="center"/>
      <protection locked="0" hidden="1"/>
    </xf>
    <xf numFmtId="0" fontId="11" fillId="0" borderId="23" xfId="0" applyFont="1" applyBorder="1" applyAlignment="1" applyProtection="1">
      <alignment horizontal="center"/>
      <protection hidden="1"/>
    </xf>
    <xf numFmtId="0" fontId="11" fillId="0" borderId="24" xfId="0" applyFont="1" applyBorder="1" applyAlignment="1" applyProtection="1">
      <alignment horizontal="center"/>
      <protection hidden="1"/>
    </xf>
    <xf numFmtId="0" fontId="11" fillId="0" borderId="25" xfId="0" applyFont="1" applyBorder="1" applyAlignment="1" applyProtection="1">
      <alignment horizontal="center"/>
      <protection hidden="1"/>
    </xf>
    <xf numFmtId="0" fontId="10" fillId="2" borderId="34" xfId="0" applyFont="1" applyFill="1" applyBorder="1" applyAlignment="1" applyProtection="1">
      <alignment horizontal="center"/>
      <protection locked="0" hidden="1"/>
    </xf>
    <xf numFmtId="0" fontId="10" fillId="2" borderId="24" xfId="0" applyFont="1" applyFill="1" applyBorder="1" applyAlignment="1" applyProtection="1">
      <alignment horizontal="center"/>
      <protection locked="0" hidden="1"/>
    </xf>
    <xf numFmtId="10" fontId="10" fillId="2" borderId="24" xfId="1" applyNumberFormat="1" applyFont="1" applyFill="1" applyBorder="1" applyAlignment="1" applyProtection="1">
      <alignment horizontal="center"/>
      <protection locked="0" hidden="1"/>
    </xf>
    <xf numFmtId="0" fontId="20" fillId="0" borderId="51" xfId="0" applyFont="1" applyBorder="1" applyAlignment="1" applyProtection="1">
      <alignment horizontal="center" vertical="center" wrapText="1"/>
      <protection hidden="1"/>
    </xf>
    <xf numFmtId="0" fontId="20" fillId="0" borderId="45" xfId="0" applyFont="1" applyBorder="1" applyAlignment="1" applyProtection="1">
      <alignment horizontal="center" vertical="center" wrapText="1"/>
      <protection hidden="1"/>
    </xf>
    <xf numFmtId="0" fontId="20" fillId="0" borderId="52" xfId="0" applyFont="1" applyBorder="1" applyAlignment="1" applyProtection="1">
      <alignment horizontal="center" vertical="center" wrapText="1"/>
      <protection hidden="1"/>
    </xf>
    <xf numFmtId="0" fontId="15" fillId="0" borderId="49" xfId="0" applyFont="1" applyBorder="1" applyAlignment="1" applyProtection="1">
      <alignment horizontal="center" wrapText="1"/>
      <protection hidden="1"/>
    </xf>
    <xf numFmtId="0" fontId="15" fillId="0" borderId="47" xfId="0" applyFont="1" applyBorder="1" applyAlignment="1" applyProtection="1">
      <alignment horizontal="center" wrapText="1"/>
      <protection hidden="1"/>
    </xf>
    <xf numFmtId="0" fontId="15" fillId="0" borderId="48" xfId="0" applyFont="1" applyBorder="1" applyAlignment="1" applyProtection="1">
      <alignment horizontal="center" wrapText="1"/>
      <protection hidden="1"/>
    </xf>
    <xf numFmtId="0" fontId="15" fillId="0" borderId="50" xfId="0" applyFont="1" applyBorder="1" applyAlignment="1" applyProtection="1">
      <alignment horizontal="center" wrapText="1"/>
      <protection hidden="1"/>
    </xf>
    <xf numFmtId="0" fontId="19" fillId="0" borderId="43" xfId="0" applyFont="1" applyBorder="1" applyAlignment="1" applyProtection="1">
      <alignment horizontal="center" vertical="top" wrapText="1"/>
      <protection hidden="1"/>
    </xf>
    <xf numFmtId="0" fontId="19" fillId="0" borderId="32" xfId="0" applyFont="1" applyBorder="1" applyAlignment="1" applyProtection="1">
      <alignment horizontal="center" vertical="top" wrapText="1"/>
      <protection hidden="1"/>
    </xf>
    <xf numFmtId="0" fontId="19" fillId="0" borderId="42" xfId="0" applyFont="1" applyBorder="1" applyAlignment="1" applyProtection="1">
      <alignment horizontal="center" vertical="top" wrapText="1"/>
      <protection hidden="1"/>
    </xf>
    <xf numFmtId="0" fontId="4" fillId="0" borderId="10" xfId="0" applyFont="1" applyBorder="1" applyAlignment="1" applyProtection="1">
      <alignment horizontal="center" vertical="top" wrapText="1"/>
      <protection hidden="1"/>
    </xf>
    <xf numFmtId="0" fontId="4" fillId="0" borderId="0" xfId="0" applyFont="1" applyAlignment="1" applyProtection="1">
      <alignment horizontal="center" vertical="top" wrapText="1"/>
      <protection hidden="1"/>
    </xf>
    <xf numFmtId="0" fontId="4" fillId="0" borderId="11" xfId="0" applyFont="1" applyBorder="1" applyAlignment="1" applyProtection="1">
      <alignment horizontal="center" vertical="top" wrapText="1"/>
      <protection hidden="1"/>
    </xf>
    <xf numFmtId="0" fontId="4" fillId="0" borderId="40" xfId="0" applyFont="1" applyBorder="1" applyAlignment="1" applyProtection="1">
      <alignment horizontal="center" vertical="top" wrapText="1"/>
      <protection hidden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11" xfId="0" applyFont="1" applyBorder="1" applyAlignment="1" applyProtection="1">
      <alignment horizontal="center" vertical="center" wrapText="1"/>
      <protection hidden="1"/>
    </xf>
    <xf numFmtId="10" fontId="18" fillId="0" borderId="10" xfId="0" applyNumberFormat="1" applyFont="1" applyBorder="1" applyAlignment="1" applyProtection="1">
      <alignment horizontal="center" vertical="center"/>
      <protection hidden="1"/>
    </xf>
    <xf numFmtId="10" fontId="18" fillId="0" borderId="0" xfId="0" applyNumberFormat="1" applyFont="1" applyAlignment="1" applyProtection="1">
      <alignment horizontal="center" vertical="center"/>
      <protection hidden="1"/>
    </xf>
    <xf numFmtId="10" fontId="18" fillId="0" borderId="11" xfId="0" applyNumberFormat="1" applyFont="1" applyBorder="1" applyAlignment="1" applyProtection="1">
      <alignment horizontal="center" vertical="center"/>
      <protection hidden="1"/>
    </xf>
    <xf numFmtId="0" fontId="19" fillId="0" borderId="10" xfId="0" applyFont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 vertical="center" wrapText="1"/>
      <protection hidden="1"/>
    </xf>
    <xf numFmtId="0" fontId="19" fillId="0" borderId="11" xfId="0" applyFont="1" applyBorder="1" applyAlignment="1" applyProtection="1">
      <alignment horizontal="center" vertical="center" wrapText="1"/>
      <protection hidden="1"/>
    </xf>
    <xf numFmtId="0" fontId="19" fillId="0" borderId="13" xfId="0" applyFont="1" applyBorder="1" applyAlignment="1" applyProtection="1">
      <alignment horizontal="center" vertical="center" wrapText="1"/>
      <protection hidden="1"/>
    </xf>
    <xf numFmtId="0" fontId="19" fillId="0" borderId="12" xfId="0" applyFont="1" applyBorder="1" applyAlignment="1" applyProtection="1">
      <alignment horizontal="center" vertical="center" wrapText="1"/>
      <protection hidden="1"/>
    </xf>
    <xf numFmtId="0" fontId="19" fillId="0" borderId="14" xfId="0" applyFont="1" applyBorder="1" applyAlignment="1" applyProtection="1">
      <alignment horizontal="center" vertical="center" wrapText="1"/>
      <protection hidden="1"/>
    </xf>
    <xf numFmtId="0" fontId="17" fillId="0" borderId="10" xfId="0" applyFont="1" applyBorder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center" vertical="center" wrapText="1"/>
      <protection hidden="1"/>
    </xf>
    <xf numFmtId="0" fontId="17" fillId="0" borderId="11" xfId="0" applyFont="1" applyBorder="1" applyAlignment="1" applyProtection="1">
      <alignment horizontal="center" vertical="center" wrapText="1"/>
      <protection hidden="1"/>
    </xf>
    <xf numFmtId="0" fontId="17" fillId="0" borderId="13" xfId="0" applyFont="1" applyBorder="1" applyAlignment="1" applyProtection="1">
      <alignment horizontal="center" vertical="center" wrapText="1"/>
      <protection hidden="1"/>
    </xf>
    <xf numFmtId="0" fontId="17" fillId="0" borderId="12" xfId="0" applyFont="1" applyBorder="1" applyAlignment="1" applyProtection="1">
      <alignment horizontal="center" vertical="center" wrapText="1"/>
      <protection hidden="1"/>
    </xf>
    <xf numFmtId="0" fontId="17" fillId="0" borderId="14" xfId="0" applyFont="1" applyBorder="1" applyAlignment="1" applyProtection="1">
      <alignment horizontal="center" vertical="center" wrapText="1"/>
      <protection hidden="1"/>
    </xf>
    <xf numFmtId="0" fontId="17" fillId="0" borderId="40" xfId="0" applyFont="1" applyBorder="1" applyAlignment="1" applyProtection="1">
      <alignment horizontal="center" vertical="center" wrapText="1"/>
      <protection hidden="1"/>
    </xf>
    <xf numFmtId="0" fontId="17" fillId="0" borderId="41" xfId="0" applyFont="1" applyBorder="1" applyAlignment="1" applyProtection="1">
      <alignment horizontal="center" vertical="center" wrapText="1"/>
      <protection hidden="1"/>
    </xf>
    <xf numFmtId="0" fontId="19" fillId="0" borderId="10" xfId="0" applyFont="1" applyBorder="1" applyAlignment="1" applyProtection="1">
      <alignment horizontal="center" vertical="top" wrapText="1"/>
      <protection hidden="1"/>
    </xf>
    <xf numFmtId="0" fontId="19" fillId="0" borderId="0" xfId="0" applyFont="1" applyAlignment="1" applyProtection="1">
      <alignment horizontal="center" vertical="top" wrapText="1"/>
      <protection hidden="1"/>
    </xf>
    <xf numFmtId="0" fontId="19" fillId="0" borderId="11" xfId="0" applyFont="1" applyBorder="1" applyAlignment="1" applyProtection="1">
      <alignment horizontal="center" vertical="top" wrapText="1"/>
      <protection hidden="1"/>
    </xf>
  </cellXfs>
  <cellStyles count="3">
    <cellStyle name="Hypertextové prepojenie" xfId="2" builtinId="8"/>
    <cellStyle name="Normálna" xfId="0" builtinId="0"/>
    <cellStyle name="Percentá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191168</xdr:colOff>
      <xdr:row>0</xdr:row>
      <xdr:rowOff>131885</xdr:rowOff>
    </xdr:from>
    <xdr:to>
      <xdr:col>27</xdr:col>
      <xdr:colOff>73269</xdr:colOff>
      <xdr:row>0</xdr:row>
      <xdr:rowOff>461596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BC5F4507-BE5A-48DB-9E6A-CFCD66303394}"/>
            </a:ext>
          </a:extLst>
        </xdr:cNvPr>
        <xdr:cNvSpPr/>
      </xdr:nvSpPr>
      <xdr:spPr>
        <a:xfrm>
          <a:off x="5869533" y="131885"/>
          <a:ext cx="336371" cy="329711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600"/>
        </a:p>
      </xdr:txBody>
    </xdr:sp>
    <xdr:clientData/>
  </xdr:twoCellAnchor>
  <xdr:twoCellAnchor editAs="oneCell">
    <xdr:from>
      <xdr:col>0</xdr:col>
      <xdr:colOff>104776</xdr:colOff>
      <xdr:row>0</xdr:row>
      <xdr:rowOff>121228</xdr:rowOff>
    </xdr:from>
    <xdr:to>
      <xdr:col>2</xdr:col>
      <xdr:colOff>218229</xdr:colOff>
      <xdr:row>0</xdr:row>
      <xdr:rowOff>480638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8B7F3B65-0921-420A-969A-7DE6C0338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4776" y="121228"/>
          <a:ext cx="563726" cy="359410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27</xdr:row>
          <xdr:rowOff>38100</xdr:rowOff>
        </xdr:from>
        <xdr:to>
          <xdr:col>1</xdr:col>
          <xdr:colOff>219075</xdr:colOff>
          <xdr:row>27</xdr:row>
          <xdr:rowOff>209550</xdr:rowOff>
        </xdr:to>
        <xdr:sp macro="" textlink="">
          <xdr:nvSpPr>
            <xdr:cNvPr id="4099" name="CheckBox1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28</xdr:row>
          <xdr:rowOff>57150</xdr:rowOff>
        </xdr:from>
        <xdr:to>
          <xdr:col>1</xdr:col>
          <xdr:colOff>219075</xdr:colOff>
          <xdr:row>29</xdr:row>
          <xdr:rowOff>19050</xdr:rowOff>
        </xdr:to>
        <xdr:sp macro="" textlink="">
          <xdr:nvSpPr>
            <xdr:cNvPr id="4102" name="CheckBox2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242358</xdr:colOff>
      <xdr:row>0</xdr:row>
      <xdr:rowOff>119593</xdr:rowOff>
    </xdr:from>
    <xdr:to>
      <xdr:col>11</xdr:col>
      <xdr:colOff>592667</xdr:colOff>
      <xdr:row>0</xdr:row>
      <xdr:rowOff>455085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8D89B169-F40D-49C3-B622-14080E95BC8D}"/>
            </a:ext>
          </a:extLst>
        </xdr:cNvPr>
        <xdr:cNvSpPr/>
      </xdr:nvSpPr>
      <xdr:spPr>
        <a:xfrm>
          <a:off x="6941608" y="119593"/>
          <a:ext cx="350309" cy="335492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 editAs="oneCell">
    <xdr:from>
      <xdr:col>0</xdr:col>
      <xdr:colOff>179917</xdr:colOff>
      <xdr:row>0</xdr:row>
      <xdr:rowOff>84667</xdr:rowOff>
    </xdr:from>
    <xdr:to>
      <xdr:col>0</xdr:col>
      <xdr:colOff>759037</xdr:colOff>
      <xdr:row>0</xdr:row>
      <xdr:rowOff>444077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77E3663-10FA-462C-90A3-C2950C6E1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79917" y="84667"/>
          <a:ext cx="579120" cy="35941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142876</xdr:rowOff>
    </xdr:from>
    <xdr:to>
      <xdr:col>7</xdr:col>
      <xdr:colOff>331438</xdr:colOff>
      <xdr:row>30</xdr:row>
      <xdr:rowOff>57150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F1B65F0F-3E1E-3ADC-C6BC-AB62CE581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09776"/>
          <a:ext cx="4598638" cy="39147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28576</xdr:rowOff>
    </xdr:from>
    <xdr:to>
      <xdr:col>7</xdr:col>
      <xdr:colOff>361950</xdr:colOff>
      <xdr:row>52</xdr:row>
      <xdr:rowOff>100420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F6DD3D85-9852-41C8-4902-A61348DB2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353176"/>
          <a:ext cx="4629150" cy="388184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76200</xdr:rowOff>
    </xdr:from>
    <xdr:to>
      <xdr:col>7</xdr:col>
      <xdr:colOff>371884</xdr:colOff>
      <xdr:row>75</xdr:row>
      <xdr:rowOff>0</xdr:rowOff>
    </xdr:to>
    <xdr:pic>
      <xdr:nvPicPr>
        <xdr:cNvPr id="8" name="Obrázok 7">
          <a:extLst>
            <a:ext uri="{FF2B5EF4-FFF2-40B4-BE49-F238E27FC236}">
              <a16:creationId xmlns:a16="http://schemas.microsoft.com/office/drawing/2014/main" id="{CB594AE1-A3DE-6B81-4710-B170D3378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0668000"/>
          <a:ext cx="4639084" cy="3924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1E5B001-F0CE-416D-8F35-170BA95ED43E}">
  <we:reference id="db18cc72-1a17-45df-b60e-7ffb655e8af5" version="1.0.0.4" store="EXCatalog" storeType="EXCatalog"/>
  <we:alternateReferences>
    <we:reference id="WA104381701" version="1.0.0.4" store="sk-SK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se.sk/potrebujem_poradit/produkty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2A0B6-F0D9-4144-A1D5-037D56FE1D16}">
  <sheetPr codeName="Hárok1">
    <tabColor rgb="FFFFFF00"/>
  </sheetPr>
  <dimension ref="A1:AB72"/>
  <sheetViews>
    <sheetView showGridLines="0" showZeros="0" tabSelected="1" zoomScale="130" zoomScaleNormal="130" workbookViewId="0">
      <selection activeCell="M21" sqref="M21"/>
    </sheetView>
  </sheetViews>
  <sheetFormatPr defaultRowHeight="15" x14ac:dyDescent="0.25"/>
  <cols>
    <col min="1" max="15" width="3.42578125" style="3" customWidth="1"/>
    <col min="16" max="19" width="3.42578125" style="37" customWidth="1"/>
    <col min="20" max="22" width="3.42578125" style="3" customWidth="1"/>
    <col min="23" max="28" width="3.42578125" style="37" customWidth="1"/>
    <col min="29" max="16384" width="9.140625" style="3"/>
  </cols>
  <sheetData>
    <row r="1" spans="1:28" s="30" customFormat="1" ht="42.75" customHeight="1" x14ac:dyDescent="0.25">
      <c r="A1" s="54"/>
      <c r="B1" s="55"/>
      <c r="C1" s="55"/>
      <c r="D1" s="55"/>
      <c r="E1" s="56" t="s">
        <v>0</v>
      </c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7">
        <v>4</v>
      </c>
      <c r="AB1" s="58"/>
    </row>
    <row r="2" spans="1:28" ht="6" customHeight="1" x14ac:dyDescent="0.25">
      <c r="A2" s="59"/>
      <c r="B2" s="7"/>
      <c r="R2" s="7"/>
      <c r="AB2" s="60"/>
    </row>
    <row r="3" spans="1:28" x14ac:dyDescent="0.25">
      <c r="A3" s="59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60"/>
    </row>
    <row r="4" spans="1:28" x14ac:dyDescent="0.25">
      <c r="A4" s="59"/>
      <c r="B4" s="7" t="s">
        <v>1</v>
      </c>
      <c r="AB4" s="60"/>
    </row>
    <row r="5" spans="1:28" ht="6" customHeight="1" x14ac:dyDescent="0.25">
      <c r="A5" s="59"/>
      <c r="B5" s="7"/>
      <c r="R5" s="7"/>
      <c r="AB5" s="60"/>
    </row>
    <row r="6" spans="1:28" x14ac:dyDescent="0.25">
      <c r="A6" s="59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T6" s="93"/>
      <c r="U6" s="93"/>
      <c r="V6" s="93"/>
      <c r="W6" s="93"/>
      <c r="X6" s="93"/>
      <c r="Y6" s="93"/>
      <c r="Z6" s="93"/>
      <c r="AA6" s="93"/>
      <c r="AB6" s="60"/>
    </row>
    <row r="7" spans="1:28" x14ac:dyDescent="0.25">
      <c r="A7" s="59"/>
      <c r="B7" s="7" t="s">
        <v>2</v>
      </c>
      <c r="T7" s="7" t="s">
        <v>3</v>
      </c>
      <c r="AB7" s="60"/>
    </row>
    <row r="8" spans="1:28" ht="6" customHeight="1" x14ac:dyDescent="0.25">
      <c r="A8" s="59"/>
      <c r="B8" s="7"/>
      <c r="R8" s="7"/>
      <c r="AB8" s="60"/>
    </row>
    <row r="9" spans="1:28" x14ac:dyDescent="0.25">
      <c r="A9" s="59"/>
      <c r="B9" s="71" t="s">
        <v>4</v>
      </c>
      <c r="AB9" s="60"/>
    </row>
    <row r="10" spans="1:28" ht="15" customHeight="1" x14ac:dyDescent="0.25">
      <c r="A10" s="59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T10" s="97"/>
      <c r="U10" s="97"/>
      <c r="V10" s="97"/>
      <c r="W10" s="97"/>
      <c r="X10" s="97"/>
      <c r="Y10" s="97"/>
      <c r="Z10" s="97"/>
      <c r="AA10" s="97"/>
      <c r="AB10" s="60"/>
    </row>
    <row r="11" spans="1:28" x14ac:dyDescent="0.25">
      <c r="A11" s="59"/>
      <c r="B11" s="7" t="s">
        <v>5</v>
      </c>
      <c r="T11" s="7" t="s">
        <v>6</v>
      </c>
      <c r="AB11" s="60"/>
    </row>
    <row r="12" spans="1:28" x14ac:dyDescent="0.25">
      <c r="A12" s="59"/>
      <c r="B12" s="96" t="s">
        <v>7</v>
      </c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60"/>
    </row>
    <row r="13" spans="1:28" x14ac:dyDescent="0.25">
      <c r="A13" s="59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60"/>
    </row>
    <row r="14" spans="1:28" ht="5.25" customHeight="1" x14ac:dyDescent="0.25">
      <c r="A14" s="59"/>
      <c r="P14" s="3"/>
      <c r="Q14" s="3"/>
      <c r="R14" s="3"/>
      <c r="S14" s="3"/>
      <c r="W14" s="3"/>
      <c r="X14" s="3"/>
      <c r="Y14" s="3"/>
      <c r="Z14" s="3"/>
      <c r="AA14" s="3"/>
      <c r="AB14" s="61"/>
    </row>
    <row r="15" spans="1:28" ht="17.25" x14ac:dyDescent="0.25">
      <c r="A15" s="59"/>
      <c r="B15" s="71" t="s">
        <v>8</v>
      </c>
      <c r="P15" s="3"/>
      <c r="Q15" s="3"/>
      <c r="R15" s="3"/>
      <c r="S15" s="3"/>
      <c r="W15" s="3"/>
      <c r="X15" s="3"/>
      <c r="Y15" s="3"/>
      <c r="Z15" s="3"/>
      <c r="AA15" s="3"/>
      <c r="AB15" s="61"/>
    </row>
    <row r="16" spans="1:28" x14ac:dyDescent="0.25">
      <c r="A16" s="59"/>
      <c r="B16" s="3" t="s">
        <v>9</v>
      </c>
      <c r="C16" s="98"/>
      <c r="D16" s="98"/>
      <c r="E16" s="98"/>
      <c r="F16" s="98"/>
      <c r="G16" s="98"/>
      <c r="H16" s="98"/>
      <c r="P16" s="3"/>
      <c r="Q16" s="3"/>
      <c r="R16" s="3"/>
      <c r="S16" s="3"/>
      <c r="W16" s="3"/>
      <c r="X16" s="3"/>
      <c r="Y16" s="3"/>
      <c r="Z16" s="3"/>
      <c r="AA16" s="3"/>
      <c r="AB16" s="61"/>
    </row>
    <row r="17" spans="1:28" x14ac:dyDescent="0.25">
      <c r="A17" s="59"/>
      <c r="B17" s="3" t="s">
        <v>10</v>
      </c>
      <c r="C17" s="99"/>
      <c r="D17" s="99"/>
      <c r="E17" s="99"/>
      <c r="F17" s="99"/>
      <c r="G17" s="99"/>
      <c r="H17" s="99"/>
      <c r="P17" s="3"/>
      <c r="Q17" s="3"/>
      <c r="R17" s="3"/>
      <c r="S17" s="3"/>
      <c r="W17" s="3"/>
      <c r="X17" s="3"/>
      <c r="Y17" s="3"/>
      <c r="Z17" s="3"/>
      <c r="AA17" s="3"/>
      <c r="AB17" s="61"/>
    </row>
    <row r="18" spans="1:28" x14ac:dyDescent="0.25">
      <c r="A18" s="59"/>
      <c r="B18" s="3" t="s">
        <v>11</v>
      </c>
      <c r="C18" s="99"/>
      <c r="D18" s="99"/>
      <c r="E18" s="99"/>
      <c r="F18" s="99"/>
      <c r="G18" s="99"/>
      <c r="H18" s="99"/>
      <c r="P18" s="3"/>
      <c r="Q18" s="3"/>
      <c r="R18" s="3"/>
      <c r="S18" s="3"/>
      <c r="W18" s="3"/>
      <c r="X18" s="3"/>
      <c r="Y18" s="3"/>
      <c r="Z18" s="3"/>
      <c r="AA18" s="3"/>
      <c r="AB18" s="61"/>
    </row>
    <row r="19" spans="1:28" x14ac:dyDescent="0.25">
      <c r="A19" s="59"/>
      <c r="B19" s="3" t="s">
        <v>12</v>
      </c>
      <c r="C19" s="99"/>
      <c r="D19" s="99"/>
      <c r="E19" s="99"/>
      <c r="F19" s="99"/>
      <c r="G19" s="99"/>
      <c r="H19" s="99"/>
      <c r="P19" s="3"/>
      <c r="Q19" s="3"/>
      <c r="R19" s="3"/>
      <c r="S19" s="3"/>
      <c r="W19" s="3"/>
      <c r="X19" s="3"/>
      <c r="Y19" s="3"/>
      <c r="Z19" s="3"/>
      <c r="AA19" s="3"/>
      <c r="AB19" s="61"/>
    </row>
    <row r="20" spans="1:28" x14ac:dyDescent="0.25">
      <c r="A20" s="59"/>
      <c r="B20" s="3" t="s">
        <v>13</v>
      </c>
      <c r="C20" s="99"/>
      <c r="D20" s="99"/>
      <c r="E20" s="99"/>
      <c r="F20" s="99"/>
      <c r="G20" s="99"/>
      <c r="H20" s="99"/>
      <c r="P20" s="3"/>
      <c r="Q20" s="3"/>
      <c r="R20" s="3"/>
      <c r="S20" s="3"/>
      <c r="W20" s="3"/>
      <c r="X20" s="3"/>
      <c r="Y20" s="3"/>
      <c r="Z20" s="3"/>
      <c r="AA20" s="3"/>
      <c r="AB20" s="61"/>
    </row>
    <row r="21" spans="1:28" x14ac:dyDescent="0.25">
      <c r="A21" s="59"/>
      <c r="B21" s="3" t="s">
        <v>14</v>
      </c>
      <c r="C21" s="99"/>
      <c r="D21" s="99"/>
      <c r="E21" s="99"/>
      <c r="F21" s="99"/>
      <c r="G21" s="99"/>
      <c r="H21" s="99"/>
      <c r="P21" s="3"/>
      <c r="Q21" s="3"/>
      <c r="R21" s="3"/>
      <c r="S21" s="3"/>
      <c r="W21" s="3"/>
      <c r="X21" s="3"/>
      <c r="Y21" s="3"/>
      <c r="Z21" s="3"/>
      <c r="AA21" s="3"/>
      <c r="AB21" s="61"/>
    </row>
    <row r="22" spans="1:28" x14ac:dyDescent="0.25">
      <c r="A22" s="59"/>
      <c r="B22" s="3" t="s">
        <v>15</v>
      </c>
      <c r="C22" s="99"/>
      <c r="D22" s="99"/>
      <c r="E22" s="99"/>
      <c r="F22" s="99"/>
      <c r="G22" s="99"/>
      <c r="H22" s="99"/>
      <c r="P22" s="3"/>
      <c r="Q22" s="3"/>
      <c r="R22" s="3"/>
      <c r="S22" s="3"/>
      <c r="W22" s="3"/>
      <c r="X22" s="3"/>
      <c r="Y22" s="3"/>
      <c r="Z22" s="3"/>
      <c r="AA22" s="3"/>
      <c r="AB22" s="61"/>
    </row>
    <row r="23" spans="1:28" x14ac:dyDescent="0.25">
      <c r="A23" s="59"/>
      <c r="B23" s="3" t="s">
        <v>16</v>
      </c>
      <c r="C23" s="99"/>
      <c r="D23" s="99"/>
      <c r="E23" s="99"/>
      <c r="F23" s="99"/>
      <c r="G23" s="99"/>
      <c r="H23" s="99"/>
      <c r="P23" s="3"/>
      <c r="Q23" s="3"/>
      <c r="R23" s="3"/>
      <c r="S23" s="3"/>
      <c r="W23" s="3"/>
      <c r="X23" s="3"/>
      <c r="Y23" s="3"/>
      <c r="Z23" s="3"/>
      <c r="AA23" s="3"/>
      <c r="AB23" s="61"/>
    </row>
    <row r="24" spans="1:28" x14ac:dyDescent="0.25">
      <c r="A24" s="59"/>
      <c r="B24" s="3" t="s">
        <v>17</v>
      </c>
      <c r="C24" s="99"/>
      <c r="D24" s="99"/>
      <c r="E24" s="99"/>
      <c r="F24" s="99"/>
      <c r="G24" s="99"/>
      <c r="H24" s="99"/>
      <c r="P24" s="3"/>
      <c r="Q24" s="3"/>
      <c r="R24" s="3"/>
      <c r="S24" s="3"/>
      <c r="W24" s="3"/>
      <c r="X24" s="3"/>
      <c r="Y24" s="3"/>
      <c r="Z24" s="3"/>
      <c r="AA24" s="3"/>
      <c r="AB24" s="61"/>
    </row>
    <row r="25" spans="1:28" x14ac:dyDescent="0.25">
      <c r="A25" s="59"/>
      <c r="B25" s="3" t="s">
        <v>18</v>
      </c>
      <c r="C25" s="99"/>
      <c r="D25" s="99"/>
      <c r="E25" s="99"/>
      <c r="F25" s="99"/>
      <c r="G25" s="99"/>
      <c r="H25" s="99"/>
      <c r="P25" s="3"/>
      <c r="Q25" s="3"/>
      <c r="R25" s="3"/>
      <c r="S25" s="3"/>
      <c r="W25" s="3"/>
      <c r="X25" s="3"/>
      <c r="Y25" s="3"/>
      <c r="Z25" s="3"/>
      <c r="AA25" s="3"/>
      <c r="AB25" s="61"/>
    </row>
    <row r="26" spans="1:28" ht="5.25" customHeight="1" x14ac:dyDescent="0.25">
      <c r="A26" s="59"/>
      <c r="P26" s="3"/>
      <c r="Q26" s="3"/>
      <c r="R26" s="3"/>
      <c r="S26" s="3"/>
      <c r="W26" s="3"/>
      <c r="X26" s="3"/>
      <c r="Y26" s="3"/>
      <c r="Z26" s="3"/>
      <c r="AA26" s="3"/>
      <c r="AB26" s="61"/>
    </row>
    <row r="27" spans="1:28" x14ac:dyDescent="0.25">
      <c r="A27" s="59"/>
      <c r="B27" s="71" t="s">
        <v>19</v>
      </c>
      <c r="P27" s="3"/>
      <c r="Q27" s="3"/>
      <c r="R27" s="3"/>
      <c r="S27" s="3"/>
      <c r="W27" s="3"/>
      <c r="X27" s="3"/>
      <c r="Y27" s="3"/>
      <c r="Z27" s="3"/>
      <c r="AA27" s="3"/>
      <c r="AB27" s="61"/>
    </row>
    <row r="28" spans="1:28" ht="18.75" x14ac:dyDescent="0.25">
      <c r="A28" s="59"/>
      <c r="B28" s="72"/>
      <c r="C28" s="73" t="s">
        <v>20</v>
      </c>
      <c r="P28" s="3"/>
      <c r="Q28" s="3"/>
      <c r="R28" s="3"/>
      <c r="S28" s="3"/>
      <c r="W28" s="3"/>
      <c r="X28" s="3"/>
      <c r="Y28" s="3"/>
      <c r="Z28" s="3"/>
      <c r="AA28" s="3"/>
      <c r="AB28" s="61"/>
    </row>
    <row r="29" spans="1:28" ht="16.5" customHeight="1" x14ac:dyDescent="0.25">
      <c r="A29" s="59"/>
      <c r="C29" s="3" t="s">
        <v>21</v>
      </c>
      <c r="M29" s="104"/>
      <c r="N29" s="105"/>
      <c r="O29" s="105"/>
      <c r="P29" s="105"/>
      <c r="Q29" s="105"/>
      <c r="R29" s="105"/>
      <c r="S29" s="105"/>
      <c r="T29" s="74" t="s">
        <v>22</v>
      </c>
      <c r="U29" s="37"/>
      <c r="V29" s="37"/>
      <c r="Z29" s="3"/>
      <c r="AA29" s="3"/>
      <c r="AB29" s="61"/>
    </row>
    <row r="30" spans="1:28" x14ac:dyDescent="0.25">
      <c r="A30" s="59"/>
      <c r="P30" s="3"/>
      <c r="Q30" s="3"/>
      <c r="R30" s="3"/>
      <c r="S30" s="3"/>
      <c r="AB30" s="60"/>
    </row>
    <row r="31" spans="1:28" x14ac:dyDescent="0.25">
      <c r="A31" s="59"/>
      <c r="B31" s="75" t="s">
        <v>23</v>
      </c>
      <c r="C31" s="98"/>
      <c r="D31" s="98"/>
      <c r="E31" s="98"/>
      <c r="F31" s="98"/>
      <c r="G31" s="98"/>
      <c r="H31" s="107" t="s">
        <v>24</v>
      </c>
      <c r="I31" s="107"/>
      <c r="J31" s="106"/>
      <c r="K31" s="98"/>
      <c r="L31" s="98"/>
      <c r="M31" s="98"/>
      <c r="P31" s="108"/>
      <c r="Q31" s="108"/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60"/>
    </row>
    <row r="32" spans="1:28" x14ac:dyDescent="0.25">
      <c r="A32" s="59"/>
      <c r="P32" s="100" t="s">
        <v>25</v>
      </c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60"/>
    </row>
    <row r="33" spans="1:28" x14ac:dyDescent="0.25">
      <c r="A33" s="59"/>
      <c r="B33" s="76" t="s">
        <v>26</v>
      </c>
      <c r="D33" s="101" t="s">
        <v>27</v>
      </c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60"/>
    </row>
    <row r="34" spans="1:28" s="7" customFormat="1" ht="12" x14ac:dyDescent="0.2">
      <c r="A34" s="62"/>
      <c r="B34" s="87" t="s">
        <v>28</v>
      </c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63"/>
    </row>
    <row r="35" spans="1:28" s="7" customFormat="1" ht="12" x14ac:dyDescent="0.2">
      <c r="A35" s="62"/>
      <c r="B35" s="78" t="s">
        <v>29</v>
      </c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63"/>
    </row>
    <row r="36" spans="1:28" s="7" customFormat="1" ht="12" x14ac:dyDescent="0.2">
      <c r="A36" s="62"/>
      <c r="B36" s="80" t="s">
        <v>30</v>
      </c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63"/>
    </row>
    <row r="37" spans="1:28" s="7" customFormat="1" ht="12" x14ac:dyDescent="0.2">
      <c r="A37" s="62"/>
      <c r="B37" s="78" t="s">
        <v>31</v>
      </c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63"/>
    </row>
    <row r="38" spans="1:28" s="7" customFormat="1" ht="12" x14ac:dyDescent="0.2">
      <c r="A38" s="62"/>
      <c r="B38" s="78" t="s">
        <v>32</v>
      </c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63"/>
    </row>
    <row r="39" spans="1:28" s="7" customFormat="1" ht="12" x14ac:dyDescent="0.2">
      <c r="A39" s="62"/>
      <c r="B39" s="80" t="s">
        <v>33</v>
      </c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63"/>
    </row>
    <row r="40" spans="1:28" s="7" customFormat="1" ht="12" x14ac:dyDescent="0.2">
      <c r="A40" s="62"/>
      <c r="B40" s="88" t="s">
        <v>34</v>
      </c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9"/>
    </row>
    <row r="41" spans="1:28" s="7" customFormat="1" ht="12" x14ac:dyDescent="0.2">
      <c r="A41" s="62"/>
      <c r="B41" s="90" t="s">
        <v>35</v>
      </c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1"/>
    </row>
    <row r="42" spans="1:28" s="7" customFormat="1" ht="12" customHeight="1" x14ac:dyDescent="0.2">
      <c r="A42" s="62"/>
      <c r="B42" s="78" t="s">
        <v>36</v>
      </c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</row>
    <row r="43" spans="1:28" s="7" customFormat="1" ht="12.75" customHeight="1" x14ac:dyDescent="0.2">
      <c r="A43" s="62"/>
      <c r="B43" s="86" t="s">
        <v>37</v>
      </c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60"/>
    </row>
    <row r="44" spans="1:28" s="7" customFormat="1" ht="12.75" customHeight="1" x14ac:dyDescent="0.2">
      <c r="A44" s="62"/>
      <c r="B44" s="86" t="s">
        <v>38</v>
      </c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60"/>
    </row>
    <row r="45" spans="1:28" s="7" customFormat="1" x14ac:dyDescent="0.2">
      <c r="A45" s="62"/>
      <c r="B45" s="78" t="s">
        <v>39</v>
      </c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60"/>
    </row>
    <row r="46" spans="1:28" s="7" customFormat="1" ht="12" customHeight="1" x14ac:dyDescent="0.2">
      <c r="A46" s="62"/>
      <c r="B46" s="78" t="s">
        <v>40</v>
      </c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63"/>
    </row>
    <row r="47" spans="1:28" s="7" customFormat="1" ht="12" x14ac:dyDescent="0.2">
      <c r="A47" s="62"/>
      <c r="B47" s="78" t="s">
        <v>41</v>
      </c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63"/>
    </row>
    <row r="48" spans="1:28" s="7" customFormat="1" ht="12" customHeight="1" x14ac:dyDescent="0.2">
      <c r="A48" s="62"/>
      <c r="B48" s="85" t="s">
        <v>42</v>
      </c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79"/>
    </row>
    <row r="49" spans="1:28" s="7" customFormat="1" ht="12" customHeight="1" x14ac:dyDescent="0.2">
      <c r="A49" s="62"/>
      <c r="B49" s="78" t="s">
        <v>43</v>
      </c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67"/>
    </row>
    <row r="50" spans="1:28" s="7" customFormat="1" ht="12" x14ac:dyDescent="0.2">
      <c r="A50" s="62"/>
      <c r="B50" s="85" t="s">
        <v>44</v>
      </c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103"/>
    </row>
    <row r="51" spans="1:28" s="7" customFormat="1" ht="12" x14ac:dyDescent="0.2">
      <c r="A51" s="62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63"/>
    </row>
    <row r="52" spans="1:28" s="7" customFormat="1" ht="12" x14ac:dyDescent="0.2">
      <c r="A52" s="62"/>
      <c r="B52" s="81" t="s">
        <v>45</v>
      </c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77"/>
      <c r="Q52" s="77"/>
      <c r="R52" s="77"/>
      <c r="S52" s="77"/>
      <c r="T52" s="81"/>
      <c r="U52" s="81"/>
      <c r="V52" s="81"/>
      <c r="W52" s="77"/>
      <c r="X52" s="77"/>
      <c r="Y52" s="77"/>
      <c r="Z52" s="77"/>
      <c r="AA52" s="82" t="s">
        <v>46</v>
      </c>
      <c r="AB52" s="63"/>
    </row>
    <row r="53" spans="1:28" s="7" customFormat="1" ht="12" x14ac:dyDescent="0.2">
      <c r="A53" s="62"/>
      <c r="B53" s="81" t="s">
        <v>47</v>
      </c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77"/>
      <c r="Q53" s="77"/>
      <c r="R53" s="77"/>
      <c r="S53" s="77"/>
      <c r="T53" s="81"/>
      <c r="U53" s="81"/>
      <c r="V53" s="81"/>
      <c r="W53" s="77"/>
      <c r="X53" s="77"/>
      <c r="Y53" s="77"/>
      <c r="Z53" s="77"/>
      <c r="AA53" s="82" t="s">
        <v>48</v>
      </c>
      <c r="AB53" s="63"/>
    </row>
    <row r="54" spans="1:28" s="7" customFormat="1" ht="12" x14ac:dyDescent="0.2">
      <c r="A54" s="64"/>
      <c r="B54" s="68" t="s">
        <v>49</v>
      </c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9"/>
      <c r="Q54" s="69"/>
      <c r="R54" s="69"/>
      <c r="S54" s="69"/>
      <c r="T54" s="68"/>
      <c r="U54" s="68"/>
      <c r="V54" s="68"/>
      <c r="W54" s="69"/>
      <c r="X54" s="69"/>
      <c r="Y54" s="69"/>
      <c r="Z54" s="69"/>
      <c r="AA54" s="70" t="s">
        <v>50</v>
      </c>
      <c r="AB54" s="65"/>
    </row>
    <row r="55" spans="1:28" s="7" customFormat="1" ht="12" x14ac:dyDescent="0.2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66"/>
      <c r="Q55" s="66"/>
      <c r="R55" s="66"/>
      <c r="S55" s="66"/>
      <c r="T55" s="83"/>
      <c r="U55" s="83"/>
      <c r="V55" s="83"/>
      <c r="W55" s="66"/>
      <c r="X55" s="66"/>
      <c r="Y55" s="66"/>
      <c r="Z55" s="66"/>
      <c r="AA55" s="66"/>
      <c r="AB55" s="66"/>
    </row>
    <row r="56" spans="1:28" s="7" customFormat="1" ht="12" x14ac:dyDescent="0.2"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4"/>
    </row>
    <row r="57" spans="1:28" s="7" customFormat="1" ht="12" x14ac:dyDescent="0.2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84"/>
    </row>
    <row r="58" spans="1:28" s="7" customFormat="1" ht="12" x14ac:dyDescent="0.2"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4"/>
    </row>
    <row r="59" spans="1:28" s="7" customFormat="1" ht="12" x14ac:dyDescent="0.2"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84"/>
    </row>
    <row r="60" spans="1:28" x14ac:dyDescent="0.25">
      <c r="B60" s="78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4"/>
    </row>
    <row r="61" spans="1:28" x14ac:dyDescent="0.25"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4"/>
    </row>
    <row r="62" spans="1:28" x14ac:dyDescent="0.25"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</row>
    <row r="63" spans="1:28" x14ac:dyDescent="0.25"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</row>
    <row r="64" spans="1:28" x14ac:dyDescent="0.25"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</row>
    <row r="65" spans="2:28" x14ac:dyDescent="0.25"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</row>
    <row r="66" spans="2:28" x14ac:dyDescent="0.25"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</row>
    <row r="67" spans="2:28" x14ac:dyDescent="0.25">
      <c r="B67" s="78"/>
      <c r="C67" s="7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84"/>
    </row>
    <row r="68" spans="2:28" x14ac:dyDescent="0.25"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84"/>
    </row>
    <row r="69" spans="2:28" s="7" customFormat="1" ht="12" x14ac:dyDescent="0.2"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</row>
    <row r="70" spans="2:28" s="7" customFormat="1" ht="12" x14ac:dyDescent="0.2"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</row>
    <row r="71" spans="2:28" s="7" customFormat="1" ht="12" x14ac:dyDescent="0.2"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</row>
    <row r="72" spans="2:28" s="7" customFormat="1" ht="12" x14ac:dyDescent="0.2">
      <c r="P72" s="84"/>
      <c r="Q72" s="84"/>
      <c r="R72" s="84"/>
      <c r="S72" s="84"/>
      <c r="W72" s="84"/>
      <c r="X72" s="84"/>
      <c r="Y72" s="84"/>
      <c r="Z72" s="84"/>
      <c r="AA72" s="84"/>
      <c r="AB72" s="84"/>
    </row>
  </sheetData>
  <sheetProtection algorithmName="SHA-512" hashValue="/qwoj12ACQU8MW+VFeI4bi59HUmKBIK9etsOte2v2M7cDpc19ht129K5i9B1DaWNwmOBe8Pk6XbzLAQ9IgARFQ==" saltValue="bAQ9PDlvRHPp40zn/9NKRA==" spinCount="100000" sheet="1" objects="1" scenarios="1"/>
  <mergeCells count="39">
    <mergeCell ref="P32:AA32"/>
    <mergeCell ref="D33:AA33"/>
    <mergeCell ref="B51:AA51"/>
    <mergeCell ref="B50:AB50"/>
    <mergeCell ref="M29:S29"/>
    <mergeCell ref="C31:G31"/>
    <mergeCell ref="J31:M31"/>
    <mergeCell ref="H31:I31"/>
    <mergeCell ref="P31:AA31"/>
    <mergeCell ref="C21:H21"/>
    <mergeCell ref="C22:H22"/>
    <mergeCell ref="C23:H23"/>
    <mergeCell ref="C24:H24"/>
    <mergeCell ref="C25:H25"/>
    <mergeCell ref="C16:H16"/>
    <mergeCell ref="C17:H17"/>
    <mergeCell ref="C18:H18"/>
    <mergeCell ref="C19:H19"/>
    <mergeCell ref="C20:H20"/>
    <mergeCell ref="B3:AA3"/>
    <mergeCell ref="T6:AA6"/>
    <mergeCell ref="B6:R6"/>
    <mergeCell ref="B10:R10"/>
    <mergeCell ref="B12:AA13"/>
    <mergeCell ref="T10:AA10"/>
    <mergeCell ref="B69:AA69"/>
    <mergeCell ref="B70:AB70"/>
    <mergeCell ref="B71:AB71"/>
    <mergeCell ref="B34:AA34"/>
    <mergeCell ref="B40:AB40"/>
    <mergeCell ref="B41:AB41"/>
    <mergeCell ref="B43:AA43"/>
    <mergeCell ref="B44:AA44"/>
    <mergeCell ref="B48:AA48"/>
    <mergeCell ref="B56:AA56"/>
    <mergeCell ref="B62:AB62"/>
    <mergeCell ref="B63:AB63"/>
    <mergeCell ref="B64:AA64"/>
    <mergeCell ref="B65:AA65"/>
  </mergeCells>
  <dataValidations count="2">
    <dataValidation type="decimal" errorStyle="warning" operator="greaterThan" allowBlank="1" showInputMessage="1" showErrorMessage="1" errorTitle="UPOZORNENIE" error="Súčet podielov elektriny je väčší ako 100%" sqref="F14:F15 F32 F17:F29" xr:uid="{F8B53444-899F-498E-BE2B-7E05FC8A426B}">
      <formula1>100.01</formula1>
    </dataValidation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A14:C14 A16:A28 D18:E25 B26 C16:C28 B31 A15:B15" xr:uid="{6ECE986D-0F7F-4472-AC27-ACD1171F19DD}">
      <formula1>16</formula1>
    </dataValidation>
  </dataValidations>
  <hyperlinks>
    <hyperlink ref="B41:AB41" r:id="rId1" display="https://www.vse.sk/potrebujem_poradit/produkty" xr:uid="{B31195C7-05A7-4DB4-BB91-C74BAD6B0987}"/>
  </hyperlinks>
  <printOptions horizontalCentered="1" verticalCentered="1"/>
  <pageMargins left="0.25" right="0.25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4102" r:id="rId5" name="CheckBox2">
          <controlPr defaultSize="0" autoLine="0" r:id="rId6">
            <anchor moveWithCells="1">
              <from>
                <xdr:col>1</xdr:col>
                <xdr:colOff>38100</xdr:colOff>
                <xdr:row>28</xdr:row>
                <xdr:rowOff>57150</xdr:rowOff>
              </from>
              <to>
                <xdr:col>1</xdr:col>
                <xdr:colOff>219075</xdr:colOff>
                <xdr:row>29</xdr:row>
                <xdr:rowOff>19050</xdr:rowOff>
              </to>
            </anchor>
          </controlPr>
        </control>
      </mc:Choice>
      <mc:Fallback>
        <control shapeId="4102" r:id="rId5" name="CheckBox2"/>
      </mc:Fallback>
    </mc:AlternateContent>
    <mc:AlternateContent xmlns:mc="http://schemas.openxmlformats.org/markup-compatibility/2006">
      <mc:Choice Requires="x14">
        <control shapeId="4099" r:id="rId7" name="CheckBox1">
          <controlPr defaultSize="0" autoLine="0" r:id="rId6">
            <anchor moveWithCells="1">
              <from>
                <xdr:col>1</xdr:col>
                <xdr:colOff>38100</xdr:colOff>
                <xdr:row>27</xdr:row>
                <xdr:rowOff>38100</xdr:rowOff>
              </from>
              <to>
                <xdr:col>1</xdr:col>
                <xdr:colOff>219075</xdr:colOff>
                <xdr:row>27</xdr:row>
                <xdr:rowOff>209550</xdr:rowOff>
              </to>
            </anchor>
          </controlPr>
        </control>
      </mc:Choice>
      <mc:Fallback>
        <control shapeId="4099" r:id="rId7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D99BC-E18B-4A5E-AE7D-3204B2429F68}">
  <sheetPr codeName="Hárok7">
    <tabColor rgb="FFFFC000"/>
    <pageSetUpPr fitToPage="1"/>
  </sheetPr>
  <dimension ref="A1:AH39"/>
  <sheetViews>
    <sheetView showGridLines="0" showZeros="0" zoomScale="90" zoomScaleNormal="90" workbookViewId="0">
      <selection activeCell="D4" sqref="D4:L4"/>
    </sheetView>
  </sheetViews>
  <sheetFormatPr defaultRowHeight="15" x14ac:dyDescent="0.25"/>
  <cols>
    <col min="1" max="1" width="12.85546875" style="4" customWidth="1"/>
    <col min="2" max="2" width="2.5703125" style="4" customWidth="1"/>
    <col min="3" max="3" width="13.85546875" style="4" customWidth="1"/>
    <col min="4" max="4" width="10.7109375" style="37" customWidth="1"/>
    <col min="5" max="5" width="2.85546875" style="37" customWidth="1"/>
    <col min="6" max="6" width="9.28515625" style="37" customWidth="1"/>
    <col min="7" max="7" width="11.7109375" style="37" customWidth="1"/>
    <col min="8" max="8" width="2.42578125" style="37" customWidth="1"/>
    <col min="9" max="9" width="10.28515625" style="37" customWidth="1"/>
    <col min="10" max="10" width="11.85546875" style="37" customWidth="1"/>
    <col min="11" max="11" width="2.7109375" style="37" customWidth="1"/>
    <col min="12" max="12" width="11.85546875" style="37" customWidth="1"/>
    <col min="13" max="19" width="11.85546875" style="37" hidden="1" customWidth="1"/>
    <col min="20" max="21" width="7.7109375" style="37" hidden="1" customWidth="1"/>
    <col min="22" max="30" width="5.42578125" style="37" hidden="1" customWidth="1"/>
    <col min="31" max="31" width="8.85546875" style="37" hidden="1" customWidth="1"/>
    <col min="32" max="32" width="5.42578125" style="37" hidden="1" customWidth="1"/>
    <col min="33" max="34" width="9.140625" style="3" hidden="1" customWidth="1"/>
    <col min="35" max="37" width="9.140625" style="3" customWidth="1"/>
    <col min="38" max="16384" width="9.140625" style="3"/>
  </cols>
  <sheetData>
    <row r="1" spans="1:32" ht="42.75" customHeight="1" thickBot="1" x14ac:dyDescent="0.3">
      <c r="B1" s="30" t="s">
        <v>0</v>
      </c>
      <c r="D1" s="31"/>
      <c r="E1" s="31"/>
      <c r="F1" s="31"/>
      <c r="G1" s="31"/>
      <c r="H1" s="31"/>
      <c r="I1" s="31"/>
      <c r="J1" s="31"/>
      <c r="K1" s="31"/>
      <c r="L1" s="2">
        <v>4</v>
      </c>
      <c r="M1" s="31"/>
      <c r="N1" s="31"/>
      <c r="O1" s="31"/>
      <c r="P1" s="31"/>
      <c r="Q1" s="31"/>
      <c r="R1" s="31"/>
      <c r="S1" s="31"/>
      <c r="T1" s="31"/>
      <c r="U1" s="32"/>
      <c r="V1" s="32"/>
    </row>
    <row r="2" spans="1:32" ht="18.75" x14ac:dyDescent="0.25">
      <c r="A2" s="115" t="s">
        <v>51</v>
      </c>
      <c r="B2" s="116"/>
      <c r="C2" s="116"/>
      <c r="D2" s="117"/>
      <c r="E2" s="118">
        <f>Žiadosť!$B$10</f>
        <v>0</v>
      </c>
      <c r="F2" s="119"/>
      <c r="G2" s="119"/>
      <c r="H2" s="119"/>
      <c r="I2" s="119"/>
      <c r="J2" s="119"/>
      <c r="K2" s="119"/>
      <c r="L2" s="120"/>
      <c r="M2" s="3"/>
      <c r="N2" s="3"/>
      <c r="O2" s="3"/>
      <c r="P2" s="3"/>
      <c r="Q2" s="3"/>
      <c r="R2" s="3"/>
      <c r="S2" s="3"/>
      <c r="T2" s="3"/>
    </row>
    <row r="3" spans="1:32" ht="19.5" thickBot="1" x14ac:dyDescent="0.3">
      <c r="A3" s="121" t="s">
        <v>52</v>
      </c>
      <c r="B3" s="122"/>
      <c r="C3" s="122"/>
      <c r="D3" s="123"/>
      <c r="E3" s="124">
        <f>Žiadosť!$T$10</f>
        <v>0</v>
      </c>
      <c r="F3" s="125"/>
      <c r="G3" s="125"/>
      <c r="H3" s="125"/>
      <c r="I3" s="125"/>
      <c r="J3" s="125"/>
      <c r="K3" s="125"/>
      <c r="L3" s="126"/>
      <c r="M3" s="3"/>
      <c r="N3" s="3"/>
      <c r="O3" s="3"/>
      <c r="P3" s="3"/>
      <c r="Q3" s="3"/>
      <c r="R3" s="3"/>
      <c r="S3" s="3"/>
      <c r="T3" s="3"/>
    </row>
    <row r="4" spans="1:32" ht="59.25" customHeight="1" thickBot="1" x14ac:dyDescent="0.3">
      <c r="A4" s="127" t="s">
        <v>53</v>
      </c>
      <c r="B4" s="128"/>
      <c r="C4" s="129"/>
      <c r="D4" s="130"/>
      <c r="E4" s="131"/>
      <c r="F4" s="131"/>
      <c r="G4" s="131"/>
      <c r="H4" s="131"/>
      <c r="I4" s="131"/>
      <c r="J4" s="131"/>
      <c r="K4" s="131"/>
      <c r="L4" s="132"/>
      <c r="M4" s="3"/>
      <c r="N4" s="3"/>
      <c r="O4" s="3"/>
      <c r="P4" s="3"/>
      <c r="Q4" s="3"/>
      <c r="R4" s="3"/>
      <c r="S4" s="3"/>
      <c r="T4" s="3"/>
    </row>
    <row r="5" spans="1:32" ht="45.75" customHeight="1" x14ac:dyDescent="0.25">
      <c r="A5" s="109" t="s">
        <v>54</v>
      </c>
      <c r="B5" s="110"/>
      <c r="C5" s="111"/>
      <c r="D5" s="112" t="s">
        <v>55</v>
      </c>
      <c r="E5" s="112"/>
      <c r="F5" s="113"/>
      <c r="G5" s="113" t="s">
        <v>56</v>
      </c>
      <c r="H5" s="113"/>
      <c r="I5" s="113"/>
      <c r="J5" s="113" t="s">
        <v>57</v>
      </c>
      <c r="K5" s="113"/>
      <c r="L5" s="114"/>
      <c r="M5" s="3"/>
      <c r="N5" s="3"/>
      <c r="O5" s="3"/>
      <c r="P5" s="3"/>
      <c r="Q5" s="3"/>
      <c r="R5" s="3"/>
      <c r="S5" s="3"/>
      <c r="T5" s="3"/>
    </row>
    <row r="6" spans="1:32" ht="115.5" customHeight="1" x14ac:dyDescent="0.25">
      <c r="A6" s="133"/>
      <c r="B6" s="134"/>
      <c r="C6" s="135"/>
      <c r="D6" s="136" t="s">
        <v>58</v>
      </c>
      <c r="E6" s="136"/>
      <c r="F6" s="136"/>
      <c r="G6" s="138" t="s">
        <v>59</v>
      </c>
      <c r="H6" s="138"/>
      <c r="I6" s="138"/>
      <c r="J6" s="138" t="s">
        <v>60</v>
      </c>
      <c r="K6" s="138"/>
      <c r="L6" s="139"/>
      <c r="M6" s="3"/>
      <c r="N6" s="3"/>
      <c r="O6" s="3"/>
      <c r="P6" s="3"/>
      <c r="Q6" s="3"/>
      <c r="R6" s="3"/>
      <c r="S6" s="3"/>
      <c r="T6" s="3"/>
      <c r="U6" s="6"/>
      <c r="V6" s="8"/>
    </row>
    <row r="7" spans="1:32" ht="48.75" customHeight="1" thickBot="1" x14ac:dyDescent="0.4">
      <c r="A7" s="140" t="s">
        <v>61</v>
      </c>
      <c r="B7" s="141"/>
      <c r="C7" s="142"/>
      <c r="D7" s="137"/>
      <c r="E7" s="137"/>
      <c r="F7" s="137"/>
      <c r="G7" s="38" t="s">
        <v>62</v>
      </c>
      <c r="H7" s="143" t="s">
        <v>63</v>
      </c>
      <c r="I7" s="143"/>
      <c r="J7" s="144" t="s">
        <v>64</v>
      </c>
      <c r="K7" s="145"/>
      <c r="L7" s="33" t="s">
        <v>65</v>
      </c>
      <c r="M7" s="3"/>
      <c r="N7" s="3"/>
      <c r="O7" s="3"/>
      <c r="P7" s="3"/>
      <c r="Q7" s="146"/>
      <c r="R7" s="146"/>
      <c r="S7" s="146"/>
      <c r="T7" s="3"/>
      <c r="U7" s="147" t="s">
        <v>66</v>
      </c>
      <c r="V7" s="148"/>
      <c r="W7" s="39" t="s">
        <v>67</v>
      </c>
      <c r="X7" s="149" t="s">
        <v>56</v>
      </c>
      <c r="Y7" s="149"/>
      <c r="Z7" s="149"/>
      <c r="AA7" s="149"/>
      <c r="AB7" s="149"/>
      <c r="AC7" s="149" t="s">
        <v>57</v>
      </c>
      <c r="AD7" s="149"/>
      <c r="AE7" s="149"/>
      <c r="AF7" s="149"/>
    </row>
    <row r="8" spans="1:32" ht="21" x14ac:dyDescent="0.35">
      <c r="A8" s="150">
        <f>Žiadosť!C16</f>
        <v>0</v>
      </c>
      <c r="B8" s="151"/>
      <c r="C8" s="152"/>
      <c r="D8" s="153"/>
      <c r="E8" s="154"/>
      <c r="F8" s="154"/>
      <c r="G8" s="40"/>
      <c r="H8" s="155"/>
      <c r="I8" s="155"/>
      <c r="J8" s="156"/>
      <c r="K8" s="156"/>
      <c r="L8" s="45">
        <f t="shared" ref="L8:L17" si="0">AF8</f>
        <v>0</v>
      </c>
      <c r="M8" s="3"/>
      <c r="Q8" s="146"/>
      <c r="R8" s="146"/>
      <c r="S8" s="146"/>
      <c r="U8" s="39">
        <f t="shared" ref="U8:U17" si="1">LEN(A8)</f>
        <v>1</v>
      </c>
      <c r="V8" s="39">
        <f>IF(U8=16,1,0)</f>
        <v>0</v>
      </c>
      <c r="W8" s="39">
        <f t="shared" ref="W8:W17" si="2">LEN(D8)</f>
        <v>0</v>
      </c>
      <c r="X8" s="39">
        <f>LEN(G8)</f>
        <v>0</v>
      </c>
      <c r="Y8" s="39">
        <f>LEN(H8)</f>
        <v>0</v>
      </c>
      <c r="Z8" s="39">
        <f>IF(Y8&gt;0.1,1,0)</f>
        <v>0</v>
      </c>
      <c r="AA8" s="39">
        <f>X8-Z8</f>
        <v>0</v>
      </c>
      <c r="AB8" s="39">
        <f>IF(AA8=-1,1,0)</f>
        <v>0</v>
      </c>
      <c r="AC8" s="39">
        <f>IF(J8&gt;0,1,0)</f>
        <v>0</v>
      </c>
      <c r="AD8" s="39">
        <f t="shared" ref="AD8:AD17" si="3">J8</f>
        <v>0</v>
      </c>
      <c r="AE8" s="11" t="e">
        <f t="shared" ref="AE8:AE17" si="4">(J8/$AD$19)*100%</f>
        <v>#DIV/0!</v>
      </c>
      <c r="AF8" s="39">
        <f>IFERROR(AE8,0)</f>
        <v>0</v>
      </c>
    </row>
    <row r="9" spans="1:32" ht="21" x14ac:dyDescent="0.35">
      <c r="A9" s="157">
        <f>Žiadosť!C17</f>
        <v>0</v>
      </c>
      <c r="B9" s="158"/>
      <c r="C9" s="159"/>
      <c r="D9" s="160"/>
      <c r="E9" s="161"/>
      <c r="F9" s="161"/>
      <c r="G9" s="41"/>
      <c r="H9" s="162"/>
      <c r="I9" s="162"/>
      <c r="J9" s="163"/>
      <c r="K9" s="163"/>
      <c r="L9" s="46">
        <f t="shared" si="0"/>
        <v>0</v>
      </c>
      <c r="M9" s="3"/>
      <c r="Q9" s="146"/>
      <c r="R9" s="146"/>
      <c r="S9" s="146"/>
      <c r="U9" s="39">
        <f t="shared" si="1"/>
        <v>1</v>
      </c>
      <c r="V9" s="39">
        <f t="shared" ref="V9:V17" si="5">IF(U9=16,1,0)</f>
        <v>0</v>
      </c>
      <c r="W9" s="39">
        <f t="shared" si="2"/>
        <v>0</v>
      </c>
      <c r="X9" s="39">
        <f t="shared" ref="X9:Y17" si="6">LEN(G9)</f>
        <v>0</v>
      </c>
      <c r="Y9" s="39">
        <f t="shared" si="6"/>
        <v>0</v>
      </c>
      <c r="Z9" s="39">
        <f t="shared" ref="Z9:Z17" si="7">IF(Y9&gt;0.1,1,0)</f>
        <v>0</v>
      </c>
      <c r="AA9" s="39">
        <f t="shared" ref="AA9:AA17" si="8">X9-Z9</f>
        <v>0</v>
      </c>
      <c r="AB9" s="39">
        <f t="shared" ref="AB9:AB17" si="9">IF(AA9=-1,1,0)</f>
        <v>0</v>
      </c>
      <c r="AC9" s="39">
        <f t="shared" ref="AC9:AC17" si="10">IF(J9&gt;0,1,0)</f>
        <v>0</v>
      </c>
      <c r="AD9" s="39">
        <f t="shared" si="3"/>
        <v>0</v>
      </c>
      <c r="AE9" s="11" t="e">
        <f t="shared" si="4"/>
        <v>#DIV/0!</v>
      </c>
      <c r="AF9" s="39">
        <f t="shared" ref="AF9:AF17" si="11">IFERROR(AE9,0)</f>
        <v>0</v>
      </c>
    </row>
    <row r="10" spans="1:32" ht="21" x14ac:dyDescent="0.35">
      <c r="A10" s="157">
        <f>Žiadosť!C18</f>
        <v>0</v>
      </c>
      <c r="B10" s="158"/>
      <c r="C10" s="159"/>
      <c r="D10" s="160"/>
      <c r="E10" s="161"/>
      <c r="F10" s="161"/>
      <c r="G10" s="41"/>
      <c r="H10" s="162"/>
      <c r="I10" s="162"/>
      <c r="J10" s="163"/>
      <c r="K10" s="163"/>
      <c r="L10" s="46">
        <f t="shared" si="0"/>
        <v>0</v>
      </c>
      <c r="M10" s="3"/>
      <c r="Q10" s="146"/>
      <c r="R10" s="146"/>
      <c r="S10" s="146"/>
      <c r="U10" s="39">
        <f t="shared" si="1"/>
        <v>1</v>
      </c>
      <c r="V10" s="39">
        <f t="shared" si="5"/>
        <v>0</v>
      </c>
      <c r="W10" s="39">
        <f t="shared" si="2"/>
        <v>0</v>
      </c>
      <c r="X10" s="39">
        <f t="shared" si="6"/>
        <v>0</v>
      </c>
      <c r="Y10" s="39">
        <f t="shared" si="6"/>
        <v>0</v>
      </c>
      <c r="Z10" s="39">
        <f t="shared" si="7"/>
        <v>0</v>
      </c>
      <c r="AA10" s="39">
        <f t="shared" si="8"/>
        <v>0</v>
      </c>
      <c r="AB10" s="39">
        <f t="shared" si="9"/>
        <v>0</v>
      </c>
      <c r="AC10" s="39">
        <f t="shared" si="10"/>
        <v>0</v>
      </c>
      <c r="AD10" s="39">
        <f t="shared" si="3"/>
        <v>0</v>
      </c>
      <c r="AE10" s="11" t="e">
        <f t="shared" si="4"/>
        <v>#DIV/0!</v>
      </c>
      <c r="AF10" s="39">
        <f t="shared" si="11"/>
        <v>0</v>
      </c>
    </row>
    <row r="11" spans="1:32" ht="21" x14ac:dyDescent="0.35">
      <c r="A11" s="157">
        <f>Žiadosť!C19</f>
        <v>0</v>
      </c>
      <c r="B11" s="158"/>
      <c r="C11" s="159"/>
      <c r="D11" s="160"/>
      <c r="E11" s="161"/>
      <c r="F11" s="161"/>
      <c r="G11" s="41"/>
      <c r="H11" s="162"/>
      <c r="I11" s="162"/>
      <c r="J11" s="163"/>
      <c r="K11" s="163"/>
      <c r="L11" s="46">
        <f t="shared" si="0"/>
        <v>0</v>
      </c>
      <c r="M11" s="3"/>
      <c r="Q11" s="146"/>
      <c r="R11" s="146"/>
      <c r="S11" s="146"/>
      <c r="U11" s="39">
        <f t="shared" si="1"/>
        <v>1</v>
      </c>
      <c r="V11" s="39">
        <f t="shared" si="5"/>
        <v>0</v>
      </c>
      <c r="W11" s="39">
        <f t="shared" si="2"/>
        <v>0</v>
      </c>
      <c r="X11" s="39">
        <f t="shared" si="6"/>
        <v>0</v>
      </c>
      <c r="Y11" s="39">
        <f>LEN(H11)</f>
        <v>0</v>
      </c>
      <c r="Z11" s="39">
        <f t="shared" si="7"/>
        <v>0</v>
      </c>
      <c r="AA11" s="39">
        <f t="shared" si="8"/>
        <v>0</v>
      </c>
      <c r="AB11" s="39">
        <f t="shared" si="9"/>
        <v>0</v>
      </c>
      <c r="AC11" s="39">
        <f t="shared" si="10"/>
        <v>0</v>
      </c>
      <c r="AD11" s="39">
        <f t="shared" si="3"/>
        <v>0</v>
      </c>
      <c r="AE11" s="11" t="e">
        <f t="shared" si="4"/>
        <v>#DIV/0!</v>
      </c>
      <c r="AF11" s="39">
        <f t="shared" si="11"/>
        <v>0</v>
      </c>
    </row>
    <row r="12" spans="1:32" ht="21" x14ac:dyDescent="0.35">
      <c r="A12" s="157">
        <f>Žiadosť!C20</f>
        <v>0</v>
      </c>
      <c r="B12" s="158"/>
      <c r="C12" s="159"/>
      <c r="D12" s="160"/>
      <c r="E12" s="161"/>
      <c r="F12" s="161"/>
      <c r="G12" s="41"/>
      <c r="H12" s="164"/>
      <c r="I12" s="165"/>
      <c r="J12" s="163"/>
      <c r="K12" s="163"/>
      <c r="L12" s="46">
        <f t="shared" si="0"/>
        <v>0</v>
      </c>
      <c r="M12" s="3"/>
      <c r="Q12" s="146"/>
      <c r="R12" s="146"/>
      <c r="S12" s="146"/>
      <c r="U12" s="39">
        <f t="shared" si="1"/>
        <v>1</v>
      </c>
      <c r="V12" s="39">
        <f t="shared" si="5"/>
        <v>0</v>
      </c>
      <c r="W12" s="39">
        <f t="shared" si="2"/>
        <v>0</v>
      </c>
      <c r="X12" s="39">
        <f t="shared" si="6"/>
        <v>0</v>
      </c>
      <c r="Y12" s="39">
        <f>LEN(H12)</f>
        <v>0</v>
      </c>
      <c r="Z12" s="39">
        <f t="shared" si="7"/>
        <v>0</v>
      </c>
      <c r="AA12" s="39">
        <f t="shared" si="8"/>
        <v>0</v>
      </c>
      <c r="AB12" s="39">
        <f t="shared" si="9"/>
        <v>0</v>
      </c>
      <c r="AC12" s="39">
        <f t="shared" si="10"/>
        <v>0</v>
      </c>
      <c r="AD12" s="39">
        <f t="shared" si="3"/>
        <v>0</v>
      </c>
      <c r="AE12" s="11" t="e">
        <f t="shared" si="4"/>
        <v>#DIV/0!</v>
      </c>
      <c r="AF12" s="39">
        <f t="shared" si="11"/>
        <v>0</v>
      </c>
    </row>
    <row r="13" spans="1:32" ht="21" x14ac:dyDescent="0.35">
      <c r="A13" s="157">
        <f>Žiadosť!C21</f>
        <v>0</v>
      </c>
      <c r="B13" s="158"/>
      <c r="C13" s="159"/>
      <c r="D13" s="160"/>
      <c r="E13" s="161"/>
      <c r="F13" s="161"/>
      <c r="G13" s="41"/>
      <c r="H13" s="162"/>
      <c r="I13" s="162"/>
      <c r="J13" s="163"/>
      <c r="K13" s="163"/>
      <c r="L13" s="46">
        <f t="shared" si="0"/>
        <v>0</v>
      </c>
      <c r="M13" s="3"/>
      <c r="Q13" s="146"/>
      <c r="R13" s="146"/>
      <c r="S13" s="146"/>
      <c r="U13" s="39">
        <f t="shared" si="1"/>
        <v>1</v>
      </c>
      <c r="V13" s="39">
        <f t="shared" si="5"/>
        <v>0</v>
      </c>
      <c r="W13" s="39">
        <f t="shared" si="2"/>
        <v>0</v>
      </c>
      <c r="X13" s="39">
        <f t="shared" si="6"/>
        <v>0</v>
      </c>
      <c r="Y13" s="39">
        <f t="shared" si="6"/>
        <v>0</v>
      </c>
      <c r="Z13" s="39">
        <f t="shared" si="7"/>
        <v>0</v>
      </c>
      <c r="AA13" s="39">
        <f t="shared" si="8"/>
        <v>0</v>
      </c>
      <c r="AB13" s="39">
        <f t="shared" si="9"/>
        <v>0</v>
      </c>
      <c r="AC13" s="39">
        <f t="shared" si="10"/>
        <v>0</v>
      </c>
      <c r="AD13" s="39">
        <f t="shared" si="3"/>
        <v>0</v>
      </c>
      <c r="AE13" s="11" t="e">
        <f t="shared" si="4"/>
        <v>#DIV/0!</v>
      </c>
      <c r="AF13" s="39">
        <f t="shared" si="11"/>
        <v>0</v>
      </c>
    </row>
    <row r="14" spans="1:32" ht="21" x14ac:dyDescent="0.35">
      <c r="A14" s="157">
        <f>Žiadosť!C22</f>
        <v>0</v>
      </c>
      <c r="B14" s="158"/>
      <c r="C14" s="159"/>
      <c r="D14" s="160"/>
      <c r="E14" s="161"/>
      <c r="F14" s="161"/>
      <c r="G14" s="41"/>
      <c r="H14" s="162"/>
      <c r="I14" s="162"/>
      <c r="J14" s="163"/>
      <c r="K14" s="163"/>
      <c r="L14" s="46">
        <f t="shared" si="0"/>
        <v>0</v>
      </c>
      <c r="M14" s="3"/>
      <c r="U14" s="39">
        <f t="shared" si="1"/>
        <v>1</v>
      </c>
      <c r="V14" s="39">
        <f t="shared" si="5"/>
        <v>0</v>
      </c>
      <c r="W14" s="39">
        <f t="shared" si="2"/>
        <v>0</v>
      </c>
      <c r="X14" s="39">
        <f t="shared" si="6"/>
        <v>0</v>
      </c>
      <c r="Y14" s="39">
        <f t="shared" si="6"/>
        <v>0</v>
      </c>
      <c r="Z14" s="39">
        <f t="shared" si="7"/>
        <v>0</v>
      </c>
      <c r="AA14" s="39">
        <f t="shared" si="8"/>
        <v>0</v>
      </c>
      <c r="AB14" s="39">
        <f t="shared" si="9"/>
        <v>0</v>
      </c>
      <c r="AC14" s="39">
        <f t="shared" si="10"/>
        <v>0</v>
      </c>
      <c r="AD14" s="39">
        <f t="shared" si="3"/>
        <v>0</v>
      </c>
      <c r="AE14" s="11" t="e">
        <f t="shared" si="4"/>
        <v>#DIV/0!</v>
      </c>
      <c r="AF14" s="39">
        <f t="shared" si="11"/>
        <v>0</v>
      </c>
    </row>
    <row r="15" spans="1:32" ht="21" x14ac:dyDescent="0.35">
      <c r="A15" s="157">
        <f>Žiadosť!C23</f>
        <v>0</v>
      </c>
      <c r="B15" s="158"/>
      <c r="C15" s="159"/>
      <c r="D15" s="160"/>
      <c r="E15" s="161"/>
      <c r="F15" s="161"/>
      <c r="G15" s="41"/>
      <c r="H15" s="162"/>
      <c r="I15" s="162"/>
      <c r="J15" s="163"/>
      <c r="K15" s="163"/>
      <c r="L15" s="46">
        <f t="shared" si="0"/>
        <v>0</v>
      </c>
      <c r="M15" s="3"/>
      <c r="U15" s="39">
        <f t="shared" si="1"/>
        <v>1</v>
      </c>
      <c r="V15" s="39">
        <f t="shared" si="5"/>
        <v>0</v>
      </c>
      <c r="W15" s="39">
        <f t="shared" si="2"/>
        <v>0</v>
      </c>
      <c r="X15" s="39">
        <f t="shared" si="6"/>
        <v>0</v>
      </c>
      <c r="Y15" s="39">
        <f t="shared" si="6"/>
        <v>0</v>
      </c>
      <c r="Z15" s="39">
        <f t="shared" si="7"/>
        <v>0</v>
      </c>
      <c r="AA15" s="39">
        <f t="shared" si="8"/>
        <v>0</v>
      </c>
      <c r="AB15" s="39">
        <f t="shared" si="9"/>
        <v>0</v>
      </c>
      <c r="AC15" s="39">
        <f t="shared" si="10"/>
        <v>0</v>
      </c>
      <c r="AD15" s="39">
        <f t="shared" si="3"/>
        <v>0</v>
      </c>
      <c r="AE15" s="11" t="e">
        <f t="shared" si="4"/>
        <v>#DIV/0!</v>
      </c>
      <c r="AF15" s="39">
        <f t="shared" si="11"/>
        <v>0</v>
      </c>
    </row>
    <row r="16" spans="1:32" ht="21" x14ac:dyDescent="0.35">
      <c r="A16" s="157">
        <f>Žiadosť!C24</f>
        <v>0</v>
      </c>
      <c r="B16" s="158"/>
      <c r="C16" s="159"/>
      <c r="D16" s="160"/>
      <c r="E16" s="161"/>
      <c r="F16" s="161"/>
      <c r="G16" s="41"/>
      <c r="H16" s="162"/>
      <c r="I16" s="162"/>
      <c r="J16" s="163"/>
      <c r="K16" s="163"/>
      <c r="L16" s="46">
        <f t="shared" si="0"/>
        <v>0</v>
      </c>
      <c r="M16" s="3"/>
      <c r="U16" s="39">
        <f t="shared" si="1"/>
        <v>1</v>
      </c>
      <c r="V16" s="39">
        <f t="shared" si="5"/>
        <v>0</v>
      </c>
      <c r="W16" s="39">
        <f t="shared" si="2"/>
        <v>0</v>
      </c>
      <c r="X16" s="39">
        <f t="shared" si="6"/>
        <v>0</v>
      </c>
      <c r="Y16" s="39">
        <f t="shared" si="6"/>
        <v>0</v>
      </c>
      <c r="Z16" s="39">
        <f t="shared" si="7"/>
        <v>0</v>
      </c>
      <c r="AA16" s="39">
        <f t="shared" si="8"/>
        <v>0</v>
      </c>
      <c r="AB16" s="39">
        <f t="shared" si="9"/>
        <v>0</v>
      </c>
      <c r="AC16" s="39">
        <f t="shared" si="10"/>
        <v>0</v>
      </c>
      <c r="AD16" s="39">
        <f t="shared" si="3"/>
        <v>0</v>
      </c>
      <c r="AE16" s="11" t="e">
        <f t="shared" si="4"/>
        <v>#DIV/0!</v>
      </c>
      <c r="AF16" s="39">
        <f t="shared" si="11"/>
        <v>0</v>
      </c>
    </row>
    <row r="17" spans="1:32" ht="21.75" thickBot="1" x14ac:dyDescent="0.4">
      <c r="A17" s="168">
        <f>Žiadosť!C25</f>
        <v>0</v>
      </c>
      <c r="B17" s="169"/>
      <c r="C17" s="170"/>
      <c r="D17" s="171"/>
      <c r="E17" s="172"/>
      <c r="F17" s="172"/>
      <c r="G17" s="42"/>
      <c r="H17" s="173"/>
      <c r="I17" s="173"/>
      <c r="J17" s="167"/>
      <c r="K17" s="167"/>
      <c r="L17" s="47">
        <f t="shared" si="0"/>
        <v>0</v>
      </c>
      <c r="M17" s="3"/>
      <c r="U17" s="39">
        <f t="shared" si="1"/>
        <v>1</v>
      </c>
      <c r="V17" s="39">
        <f t="shared" si="5"/>
        <v>0</v>
      </c>
      <c r="W17" s="39">
        <f t="shared" si="2"/>
        <v>0</v>
      </c>
      <c r="X17" s="39">
        <f t="shared" si="6"/>
        <v>0</v>
      </c>
      <c r="Y17" s="39">
        <f t="shared" si="6"/>
        <v>0</v>
      </c>
      <c r="Z17" s="39">
        <f t="shared" si="7"/>
        <v>0</v>
      </c>
      <c r="AA17" s="39">
        <f t="shared" si="8"/>
        <v>0</v>
      </c>
      <c r="AB17" s="39">
        <f t="shared" si="9"/>
        <v>0</v>
      </c>
      <c r="AC17" s="39">
        <f t="shared" si="10"/>
        <v>0</v>
      </c>
      <c r="AD17" s="39">
        <f t="shared" si="3"/>
        <v>0</v>
      </c>
      <c r="AE17" s="11" t="e">
        <f t="shared" si="4"/>
        <v>#DIV/0!</v>
      </c>
      <c r="AF17" s="39">
        <f t="shared" si="11"/>
        <v>0</v>
      </c>
    </row>
    <row r="18" spans="1:32" ht="33" customHeight="1" thickBot="1" x14ac:dyDescent="0.3">
      <c r="A18" s="174">
        <f>IF(AD25&gt;1,"UPOZORNENIE! Pre skupinu zdieľania je možné zvoliť len jednu metódu zdieľania! Vyberte jednu metódu zdieľania, ktorá bude použitá pre vyhodnotenie zdieľania.",M18)</f>
        <v>0</v>
      </c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6"/>
      <c r="M18" s="3"/>
    </row>
    <row r="19" spans="1:32" ht="30" customHeight="1" x14ac:dyDescent="0.25">
      <c r="A19" s="26"/>
      <c r="B19" s="27"/>
      <c r="C19" s="28"/>
      <c r="D19" s="177" t="str">
        <f>IF(D20=0,"","Dynamickú metódu zdieľania ste použili pre")</f>
        <v/>
      </c>
      <c r="E19" s="178"/>
      <c r="F19" s="179"/>
      <c r="G19" s="177" t="str">
        <f>IF(G20=0,"","Prioritnú metódu zdieľania ste použili pre")</f>
        <v/>
      </c>
      <c r="H19" s="178"/>
      <c r="I19" s="179"/>
      <c r="J19" s="177" t="str">
        <f>IF(J20=0,"","Statickú metódu zdieľania ste použili pre")</f>
        <v/>
      </c>
      <c r="K19" s="178"/>
      <c r="L19" s="180"/>
      <c r="P19" s="5"/>
      <c r="R19" s="5"/>
      <c r="T19" s="5"/>
      <c r="U19" s="39" t="s">
        <v>68</v>
      </c>
      <c r="V19" s="39">
        <f>SUM(V8:V17)</f>
        <v>0</v>
      </c>
      <c r="W19" s="9">
        <f>SUM(W8:W17)</f>
        <v>0</v>
      </c>
      <c r="X19" s="10">
        <f>SUM(X8:X17)</f>
        <v>0</v>
      </c>
      <c r="Y19" s="39"/>
      <c r="Z19" s="39"/>
      <c r="AA19" s="39"/>
      <c r="AB19" s="39">
        <f>SUM(AB8:AB17)</f>
        <v>0</v>
      </c>
      <c r="AC19" s="9">
        <f>SUM(AC8:AC17)</f>
        <v>0</v>
      </c>
      <c r="AD19" s="39">
        <f>SUM(AD8:AD17)</f>
        <v>0</v>
      </c>
      <c r="AE19" s="12" t="e">
        <f>SUM(AE8:AE17)</f>
        <v>#DIV/0!</v>
      </c>
      <c r="AF19" s="39">
        <f>IFERROR(AE19,0)</f>
        <v>0</v>
      </c>
    </row>
    <row r="20" spans="1:32" x14ac:dyDescent="0.25">
      <c r="A20" s="17"/>
      <c r="C20" s="14"/>
      <c r="D20" s="49">
        <f>W19</f>
        <v>0</v>
      </c>
      <c r="E20" s="50">
        <f>IF(D20=0,,"z")</f>
        <v>0</v>
      </c>
      <c r="F20" s="51">
        <f>IF(D20=0,,V19)</f>
        <v>0</v>
      </c>
      <c r="G20" s="49">
        <f>X19</f>
        <v>0</v>
      </c>
      <c r="H20" s="50">
        <f>IF(G20=0,,"z")</f>
        <v>0</v>
      </c>
      <c r="I20" s="51">
        <f>IF(G20=0,,V19)</f>
        <v>0</v>
      </c>
      <c r="J20" s="49">
        <f>AC19</f>
        <v>0</v>
      </c>
      <c r="K20" s="52">
        <f>IF(J20=0,,"z")</f>
        <v>0</v>
      </c>
      <c r="L20" s="53">
        <f>IF(J20=0,,V19)</f>
        <v>0</v>
      </c>
      <c r="M20" s="37">
        <f>IF(J20=0,,Y19)</f>
        <v>0</v>
      </c>
      <c r="N20" s="5"/>
      <c r="P20" s="5"/>
      <c r="R20" s="5"/>
      <c r="T20" s="5"/>
      <c r="W20" s="48">
        <f>V19-W19</f>
        <v>0</v>
      </c>
      <c r="X20" s="48">
        <f>V19-X19</f>
        <v>0</v>
      </c>
      <c r="AC20" s="48">
        <f>V19-AC19</f>
        <v>0</v>
      </c>
    </row>
    <row r="21" spans="1:32" ht="15" customHeight="1" x14ac:dyDescent="0.25">
      <c r="A21" s="17"/>
      <c r="C21" s="14"/>
      <c r="D21" s="184">
        <f>IF(D20=0,,"odberných miest")</f>
        <v>0</v>
      </c>
      <c r="E21" s="185"/>
      <c r="F21" s="186"/>
      <c r="G21" s="184">
        <f>IF(G20=0,,"odberných miest")</f>
        <v>0</v>
      </c>
      <c r="H21" s="185"/>
      <c r="I21" s="186"/>
      <c r="J21" s="184">
        <f>IF(J20=0,,"odberných miest")</f>
        <v>0</v>
      </c>
      <c r="K21" s="185"/>
      <c r="L21" s="187"/>
      <c r="N21" s="5"/>
      <c r="P21" s="5"/>
      <c r="R21" s="5"/>
      <c r="T21" s="5"/>
      <c r="V21" s="5"/>
      <c r="X21" s="5"/>
    </row>
    <row r="22" spans="1:32" ht="15" customHeight="1" x14ac:dyDescent="0.25">
      <c r="A22" s="17"/>
      <c r="C22" s="14"/>
      <c r="D22" s="194">
        <f>IF((W20&gt;0)*AND(W20&lt;V19),"UPOZORNENIE! Metódu zdieľania ste nenastavili všetkým členom skupiny zdieľania. Nezapojené OM nebudú dostávať žiadne prebytky elektriny",M18)</f>
        <v>0</v>
      </c>
      <c r="E22" s="195"/>
      <c r="F22" s="196"/>
      <c r="G22" s="200">
        <f>IF((X20&gt;0)*AND(X20&lt;V19),"UPOZORNENIE! Metódu zdieľania ste nenastavili všetkým členom skupiny zdieľania. Nezapojené OM nebudú dostávať žiadne prebytky elektriny",P18)</f>
        <v>0</v>
      </c>
      <c r="H22" s="201"/>
      <c r="I22" s="202"/>
      <c r="J22" s="200">
        <f>IF((AC20&gt;0)*AND(AC20&lt;V19),"UPOZORNENIE! Metódu zdieľania ste nenastavili všetkým členom skupiny zdieľania. Nezapojené OM nebudú dostávať žiadne prebytky elektriny",S18)</f>
        <v>0</v>
      </c>
      <c r="K22" s="201"/>
      <c r="L22" s="206"/>
      <c r="N22" s="5"/>
      <c r="P22" s="5"/>
      <c r="R22" s="5"/>
      <c r="T22" s="5"/>
      <c r="V22" s="5"/>
      <c r="X22" s="5"/>
    </row>
    <row r="23" spans="1:32" ht="60" customHeight="1" x14ac:dyDescent="0.25">
      <c r="A23" s="17"/>
      <c r="C23" s="14"/>
      <c r="D23" s="197"/>
      <c r="E23" s="198"/>
      <c r="F23" s="199"/>
      <c r="G23" s="203"/>
      <c r="H23" s="204"/>
      <c r="I23" s="205"/>
      <c r="J23" s="203"/>
      <c r="K23" s="204"/>
      <c r="L23" s="207"/>
      <c r="N23" s="5"/>
      <c r="P23" s="5"/>
      <c r="R23" s="5"/>
      <c r="T23" s="5"/>
      <c r="V23" s="5"/>
      <c r="X23" s="5"/>
    </row>
    <row r="24" spans="1:32" ht="28.5" customHeight="1" x14ac:dyDescent="0.25">
      <c r="A24" s="17"/>
      <c r="C24" s="14"/>
      <c r="D24" s="43"/>
      <c r="E24" s="43"/>
      <c r="F24" s="44"/>
      <c r="G24" s="188">
        <f>IF((G25&gt;0%)*AND(G25&lt;=100%),"Súčet pridelených podielov prebytkov elektriny",V24)</f>
        <v>0</v>
      </c>
      <c r="H24" s="189"/>
      <c r="I24" s="190"/>
      <c r="J24" s="16"/>
      <c r="L24" s="18"/>
      <c r="N24" s="5"/>
      <c r="P24" s="5"/>
      <c r="R24" s="5"/>
      <c r="T24" s="5"/>
      <c r="V24" s="5"/>
      <c r="X24" s="166">
        <f>SUM(H8:I17)</f>
        <v>0</v>
      </c>
      <c r="Y24" s="166"/>
      <c r="Z24" s="166"/>
      <c r="AA24" s="166"/>
      <c r="AB24" s="166"/>
    </row>
    <row r="25" spans="1:32" x14ac:dyDescent="0.25">
      <c r="A25" s="17"/>
      <c r="C25" s="14"/>
      <c r="F25" s="15"/>
      <c r="G25" s="191">
        <f>SUM(H8:I17)</f>
        <v>0</v>
      </c>
      <c r="H25" s="192"/>
      <c r="I25" s="193"/>
      <c r="J25" s="16"/>
      <c r="L25" s="18"/>
      <c r="N25" s="5"/>
      <c r="P25" s="5"/>
      <c r="R25" s="5"/>
      <c r="T25" s="5"/>
      <c r="U25" s="37" t="s">
        <v>69</v>
      </c>
      <c r="V25" s="5"/>
      <c r="W25" s="37" t="b">
        <f>IF(W19&gt;0,1)</f>
        <v>0</v>
      </c>
      <c r="X25" s="37" t="b">
        <f>IF(X19&gt;0,1)</f>
        <v>0</v>
      </c>
      <c r="AC25" s="37" t="b">
        <f>IF(AC19&gt;0,1)</f>
        <v>0</v>
      </c>
      <c r="AD25" s="13">
        <f>W25+X25+AC25</f>
        <v>0</v>
      </c>
    </row>
    <row r="26" spans="1:32" ht="15" customHeight="1" x14ac:dyDescent="0.25">
      <c r="A26" s="17"/>
      <c r="C26" s="14"/>
      <c r="F26" s="15"/>
      <c r="G26" s="208" t="str">
        <f>IF(G25&gt;100%,"UPOZORNENIE! Jednotlivým odberným miestam ste pridelili viac ako 100% dostupných prebytkov elektriny. Upravte jednotlivé podiely tak aby ich súčet bol najviac 100%","")</f>
        <v/>
      </c>
      <c r="H26" s="209"/>
      <c r="I26" s="210"/>
      <c r="J26" s="16"/>
      <c r="L26" s="18"/>
      <c r="N26" s="5"/>
      <c r="P26" s="5"/>
      <c r="R26" s="5"/>
      <c r="T26" s="5"/>
      <c r="V26" s="5"/>
      <c r="X26" s="5"/>
    </row>
    <row r="27" spans="1:32" ht="59.25" customHeight="1" x14ac:dyDescent="0.25">
      <c r="A27" s="17"/>
      <c r="C27" s="14"/>
      <c r="F27" s="15"/>
      <c r="G27" s="208"/>
      <c r="H27" s="209"/>
      <c r="I27" s="210"/>
      <c r="J27" s="16"/>
      <c r="L27" s="18"/>
      <c r="N27" s="5"/>
      <c r="O27" s="29"/>
      <c r="P27" s="5"/>
      <c r="R27" s="5"/>
      <c r="T27" s="5"/>
      <c r="V27" s="5"/>
      <c r="X27" s="5"/>
    </row>
    <row r="28" spans="1:32" ht="75.75" customHeight="1" thickBot="1" x14ac:dyDescent="0.3">
      <c r="A28" s="19"/>
      <c r="B28" s="20"/>
      <c r="C28" s="21"/>
      <c r="D28" s="22"/>
      <c r="E28" s="22"/>
      <c r="F28" s="23"/>
      <c r="G28" s="181">
        <f>IF(AB19&gt;0,"UPOZORNENIE! Podiel na časti prerozdeľovaného množstva elektriny ste pridelili odbernému miestu, pre ktoré ste nezvolili prioritu (nepoužili ste ho v tejto metóde zdieľania)",0)</f>
        <v>0</v>
      </c>
      <c r="H28" s="182"/>
      <c r="I28" s="183"/>
      <c r="J28" s="24"/>
      <c r="K28" s="22"/>
      <c r="L28" s="25"/>
      <c r="N28" s="5"/>
      <c r="P28" s="5"/>
      <c r="R28" s="5"/>
      <c r="T28" s="5"/>
      <c r="V28" s="5"/>
      <c r="X28" s="5"/>
    </row>
    <row r="29" spans="1:32" ht="75.75" customHeight="1" x14ac:dyDescent="0.25">
      <c r="N29" s="5"/>
      <c r="P29" s="5"/>
      <c r="R29" s="5"/>
      <c r="T29" s="5"/>
      <c r="V29" s="5"/>
      <c r="X29" s="5"/>
    </row>
    <row r="30" spans="1:32" ht="30.75" hidden="1" customHeight="1" x14ac:dyDescent="0.25">
      <c r="A30" s="4" t="s">
        <v>70</v>
      </c>
      <c r="N30" s="5"/>
      <c r="P30" s="5"/>
      <c r="R30" s="5"/>
      <c r="T30" s="5"/>
      <c r="V30" s="5"/>
      <c r="X30" s="5"/>
    </row>
    <row r="31" spans="1:32" hidden="1" x14ac:dyDescent="0.25"/>
    <row r="32" spans="1: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</sheetData>
  <sheetProtection algorithmName="SHA-512" hashValue="tnG7PO/I4mu44/W5ddV0RlITKfJfhrtQRBce3H69Cvcm1ZVwtjU+IIIK+gs3bjtqoVhcZsekBqJr/j6evvzMJA==" saltValue="uYS0dKUPX0fz9+TSq6IntQ==" spinCount="100000" sheet="1" objects="1" scenarios="1"/>
  <mergeCells count="82">
    <mergeCell ref="G28:I28"/>
    <mergeCell ref="D21:F21"/>
    <mergeCell ref="G21:I21"/>
    <mergeCell ref="J21:L21"/>
    <mergeCell ref="G24:I24"/>
    <mergeCell ref="G25:I25"/>
    <mergeCell ref="D22:F23"/>
    <mergeCell ref="G22:I23"/>
    <mergeCell ref="J22:L23"/>
    <mergeCell ref="G26:I27"/>
    <mergeCell ref="A16:C16"/>
    <mergeCell ref="D16:F16"/>
    <mergeCell ref="H16:I16"/>
    <mergeCell ref="J16:K16"/>
    <mergeCell ref="X24:AB24"/>
    <mergeCell ref="J17:K17"/>
    <mergeCell ref="A17:C17"/>
    <mergeCell ref="D17:F17"/>
    <mergeCell ref="H17:I17"/>
    <mergeCell ref="A18:L18"/>
    <mergeCell ref="D19:F19"/>
    <mergeCell ref="G19:I19"/>
    <mergeCell ref="J19:L19"/>
    <mergeCell ref="A15:C15"/>
    <mergeCell ref="D15:F15"/>
    <mergeCell ref="H15:I15"/>
    <mergeCell ref="J15:K15"/>
    <mergeCell ref="A14:C14"/>
    <mergeCell ref="D14:F14"/>
    <mergeCell ref="H14:I14"/>
    <mergeCell ref="J14:K14"/>
    <mergeCell ref="A13:C13"/>
    <mergeCell ref="D13:F13"/>
    <mergeCell ref="H13:I13"/>
    <mergeCell ref="J13:K13"/>
    <mergeCell ref="Q13:S13"/>
    <mergeCell ref="Q11:S11"/>
    <mergeCell ref="A12:C12"/>
    <mergeCell ref="D12:F12"/>
    <mergeCell ref="H12:I12"/>
    <mergeCell ref="J12:K12"/>
    <mergeCell ref="Q12:S12"/>
    <mergeCell ref="A11:C11"/>
    <mergeCell ref="D11:F11"/>
    <mergeCell ref="H11:I11"/>
    <mergeCell ref="J11:K11"/>
    <mergeCell ref="A9:C9"/>
    <mergeCell ref="D9:F9"/>
    <mergeCell ref="H9:I9"/>
    <mergeCell ref="J9:K9"/>
    <mergeCell ref="Q9:S9"/>
    <mergeCell ref="A10:C10"/>
    <mergeCell ref="D10:F10"/>
    <mergeCell ref="H10:I10"/>
    <mergeCell ref="J10:K10"/>
    <mergeCell ref="Q10:S10"/>
    <mergeCell ref="Q7:S7"/>
    <mergeCell ref="U7:V7"/>
    <mergeCell ref="X7:AB7"/>
    <mergeCell ref="AC7:AF7"/>
    <mergeCell ref="A8:C8"/>
    <mergeCell ref="D8:F8"/>
    <mergeCell ref="H8:I8"/>
    <mergeCell ref="J8:K8"/>
    <mergeCell ref="Q8:S8"/>
    <mergeCell ref="A6:C6"/>
    <mergeCell ref="D6:F7"/>
    <mergeCell ref="G6:I6"/>
    <mergeCell ref="J6:L6"/>
    <mergeCell ref="A7:C7"/>
    <mergeCell ref="H7:I7"/>
    <mergeCell ref="J7:K7"/>
    <mergeCell ref="A5:C5"/>
    <mergeCell ref="D5:F5"/>
    <mergeCell ref="G5:I5"/>
    <mergeCell ref="J5:L5"/>
    <mergeCell ref="A2:D2"/>
    <mergeCell ref="E2:L2"/>
    <mergeCell ref="A3:D3"/>
    <mergeCell ref="E3:L3"/>
    <mergeCell ref="A4:C4"/>
    <mergeCell ref="D4:L4"/>
  </mergeCells>
  <dataValidations count="4">
    <dataValidation type="decimal" errorStyle="warning" operator="greaterThan" allowBlank="1" showInputMessage="1" showErrorMessage="1" errorTitle="UPOZORNENIE" error="Súčet podielov elektriny je väčší ako 100%" sqref="F25:F28 F18" xr:uid="{A24586EE-2918-4230-BB7D-62D3FB02703B}">
      <formula1>100.01</formula1>
    </dataValidation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B10:C17 A8:A17 R9:S13 Q7:Q13 A18:C28" xr:uid="{39D9252E-5946-466C-B057-0A98A34CFEEC}">
      <formula1>16</formula1>
    </dataValidation>
    <dataValidation allowBlank="1" showInputMessage="1" sqref="G6:L6 A6 G7 D6" xr:uid="{BF1AE8A0-DE2E-449E-B9F0-FE4BAC541ABA}"/>
    <dataValidation type="list" allowBlank="1" showInputMessage="1" showErrorMessage="1" sqref="D8:F17" xr:uid="{6BC3F24D-7736-49A4-AAF4-27136B089538}">
      <formula1>$A$30</formula1>
    </dataValidation>
  </dataValidations>
  <printOptions horizontalCentered="1" verticalCentered="1"/>
  <pageMargins left="0.25" right="0.25" top="0.75" bottom="0.75" header="0.3" footer="0.3"/>
  <pageSetup paperSize="9" scale="87" orientation="portrait" r:id="rId1"/>
  <ignoredErrors>
    <ignoredError sqref="L8 L9:L17 E2:E3 A8:C17 D20:L20 A1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F8C50-5603-4288-911C-687614C09126}">
  <sheetPr codeName="Hárok3">
    <tabColor rgb="FF00B0F0"/>
  </sheetPr>
  <dimension ref="A1:I75"/>
  <sheetViews>
    <sheetView showGridLines="0" workbookViewId="0">
      <selection activeCell="I24" sqref="I24"/>
    </sheetView>
  </sheetViews>
  <sheetFormatPr defaultRowHeight="15" x14ac:dyDescent="0.25"/>
  <cols>
    <col min="1" max="16384" width="9.140625" style="35"/>
  </cols>
  <sheetData>
    <row r="1" spans="1:1" ht="21" x14ac:dyDescent="0.35">
      <c r="A1" s="34" t="s">
        <v>71</v>
      </c>
    </row>
    <row r="2" spans="1:1" x14ac:dyDescent="0.25">
      <c r="A2" s="35" t="s">
        <v>72</v>
      </c>
    </row>
    <row r="3" spans="1:1" x14ac:dyDescent="0.25">
      <c r="A3" s="35" t="s">
        <v>73</v>
      </c>
    </row>
    <row r="4" spans="1:1" x14ac:dyDescent="0.25">
      <c r="A4" s="35" t="s">
        <v>74</v>
      </c>
    </row>
    <row r="5" spans="1:1" x14ac:dyDescent="0.25">
      <c r="A5" s="35" t="s">
        <v>75</v>
      </c>
    </row>
    <row r="6" spans="1:1" x14ac:dyDescent="0.25">
      <c r="A6" s="35" t="s">
        <v>76</v>
      </c>
    </row>
    <row r="7" spans="1:1" x14ac:dyDescent="0.25">
      <c r="A7" s="35" t="s">
        <v>77</v>
      </c>
    </row>
    <row r="9" spans="1:1" ht="21" x14ac:dyDescent="0.35">
      <c r="A9" s="34" t="s">
        <v>78</v>
      </c>
    </row>
    <row r="22" spans="1:9" x14ac:dyDescent="0.25">
      <c r="I22" s="36" t="s">
        <v>79</v>
      </c>
    </row>
    <row r="23" spans="1:9" x14ac:dyDescent="0.25">
      <c r="I23" s="35" t="s">
        <v>80</v>
      </c>
    </row>
    <row r="24" spans="1:9" x14ac:dyDescent="0.25">
      <c r="I24" s="35" t="s">
        <v>81</v>
      </c>
    </row>
    <row r="25" spans="1:9" x14ac:dyDescent="0.25">
      <c r="I25" s="35" t="s">
        <v>82</v>
      </c>
    </row>
    <row r="26" spans="1:9" x14ac:dyDescent="0.25">
      <c r="I26" s="35" t="s">
        <v>83</v>
      </c>
    </row>
    <row r="30" spans="1:9" x14ac:dyDescent="0.25">
      <c r="I30" s="35" t="s">
        <v>84</v>
      </c>
    </row>
    <row r="32" spans="1:9" ht="21" x14ac:dyDescent="0.35">
      <c r="A32" s="34" t="s">
        <v>85</v>
      </c>
    </row>
    <row r="44" spans="9:9" x14ac:dyDescent="0.25">
      <c r="I44" s="36" t="s">
        <v>86</v>
      </c>
    </row>
    <row r="45" spans="9:9" x14ac:dyDescent="0.25">
      <c r="I45" s="35" t="s">
        <v>87</v>
      </c>
    </row>
    <row r="46" spans="9:9" x14ac:dyDescent="0.25">
      <c r="I46" s="35" t="s">
        <v>88</v>
      </c>
    </row>
    <row r="47" spans="9:9" x14ac:dyDescent="0.25">
      <c r="I47" s="35" t="s">
        <v>89</v>
      </c>
    </row>
    <row r="48" spans="9:9" x14ac:dyDescent="0.25">
      <c r="I48" s="35" t="s">
        <v>90</v>
      </c>
    </row>
    <row r="49" spans="1:9" x14ac:dyDescent="0.25">
      <c r="I49" s="35" t="s">
        <v>91</v>
      </c>
    </row>
    <row r="52" spans="1:9" x14ac:dyDescent="0.25">
      <c r="I52" s="35" t="s">
        <v>84</v>
      </c>
    </row>
    <row r="54" spans="1:9" ht="21" x14ac:dyDescent="0.35">
      <c r="A54" s="34" t="s">
        <v>92</v>
      </c>
    </row>
    <row r="66" spans="9:9" x14ac:dyDescent="0.25">
      <c r="I66" s="36" t="s">
        <v>93</v>
      </c>
    </row>
    <row r="67" spans="9:9" x14ac:dyDescent="0.25">
      <c r="I67" s="35" t="s">
        <v>94</v>
      </c>
    </row>
    <row r="68" spans="9:9" x14ac:dyDescent="0.25">
      <c r="I68" s="35" t="s">
        <v>95</v>
      </c>
    </row>
    <row r="75" spans="9:9" x14ac:dyDescent="0.25">
      <c r="I75" s="35" t="s">
        <v>84</v>
      </c>
    </row>
  </sheetData>
  <sheetProtection algorithmName="SHA-512" hashValue="XD5EhXevvTM3XS+zpgo62hZ0R4db0BNQRzqETchS0PvulGa0SpKcYfzjvkw58D1Hc5uHTmBpdOimkOnE5g1u4A==" saltValue="QFYOn+KqEJG3XhUJjnYw4Q==" spinCount="100000" sheet="1" objects="1" scenario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E3DE-9426-455F-BA8F-B6A5FB05BD74}">
  <sheetPr codeName="Hárok4"/>
  <dimension ref="A2:B5"/>
  <sheetViews>
    <sheetView workbookViewId="0">
      <selection activeCell="A11" sqref="A11"/>
    </sheetView>
  </sheetViews>
  <sheetFormatPr defaultRowHeight="15" x14ac:dyDescent="0.25"/>
  <cols>
    <col min="1" max="1" width="16.28515625" customWidth="1"/>
    <col min="2" max="2" width="166.85546875" bestFit="1" customWidth="1"/>
  </cols>
  <sheetData>
    <row r="2" spans="1:2" x14ac:dyDescent="0.25">
      <c r="A2" t="s">
        <v>55</v>
      </c>
      <c r="B2" s="1" t="s">
        <v>96</v>
      </c>
    </row>
    <row r="3" spans="1:2" x14ac:dyDescent="0.25">
      <c r="A3" t="s">
        <v>56</v>
      </c>
      <c r="B3" s="1" t="s">
        <v>97</v>
      </c>
    </row>
    <row r="4" spans="1:2" x14ac:dyDescent="0.25">
      <c r="A4" t="s">
        <v>57</v>
      </c>
      <c r="B4" s="1" t="s">
        <v>98</v>
      </c>
    </row>
    <row r="5" spans="1:2" x14ac:dyDescent="0.25">
      <c r="A5" t="s">
        <v>70</v>
      </c>
    </row>
  </sheetData>
  <sheetProtection algorithmName="SHA-512" hashValue="QmGoCLcXF8IqREv1S/p2/+d/sZnDrXkSkx0vTXaT/0XZxWzAxdQj6vQb0D5llHtS68w0OHhiaCdarWUkRx53Gw==" saltValue="o7pel5cCFM7S1/h/HdX+r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569230C0F5B53488AE359D24E6300C8" ma:contentTypeVersion="10" ma:contentTypeDescription="Umožňuje vytvoriť nový dokument." ma:contentTypeScope="" ma:versionID="e489a6f451d2e0ef03ea0b21dee93e6a">
  <xsd:schema xmlns:xsd="http://www.w3.org/2001/XMLSchema" xmlns:xs="http://www.w3.org/2001/XMLSchema" xmlns:p="http://schemas.microsoft.com/office/2006/metadata/properties" xmlns:ns2="6c64ee28-f37c-41c1-8c06-c88d1c295fb8" xmlns:ns3="2bc1004d-6613-4161-92d9-720df85d80f2" targetNamespace="http://schemas.microsoft.com/office/2006/metadata/properties" ma:root="true" ma:fieldsID="7687e5c2bc4c44283256d2e63dfd1d4e" ns2:_="" ns3:_="">
    <xsd:import namespace="6c64ee28-f37c-41c1-8c06-c88d1c295fb8"/>
    <xsd:import namespace="2bc1004d-6613-4161-92d9-720df85d80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64ee28-f37c-41c1-8c06-c88d1c295f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c1004d-6613-4161-92d9-720df85d80f2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D2C504-F00A-41E7-9F3F-E7471A79CE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64ee28-f37c-41c1-8c06-c88d1c295fb8"/>
    <ds:schemaRef ds:uri="2bc1004d-6613-4161-92d9-720df85d80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FCF522-80CE-449B-AD79-6BA74E3F7E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E521DE-9F82-41C1-8ED6-B9D72A9CDEA7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6a0c4d74-2ddf-4a3f-9c85-3b2ab35ffe4a}" enabled="1" method="Standard" siteId="{95735dfb-83cb-4be7-9b78-61e3b2310d4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Žiadosť</vt:lpstr>
      <vt:lpstr>Príloha žiadosti</vt:lpstr>
      <vt:lpstr>O metódach zdieľania</vt:lpstr>
      <vt:lpstr>Hárok2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Ivan Suska</dc:creator>
  <cp:keywords/>
  <dc:description/>
  <cp:lastModifiedBy>Ivan Suska</cp:lastModifiedBy>
  <cp:revision/>
  <dcterms:created xsi:type="dcterms:W3CDTF">2024-09-27T08:32:25Z</dcterms:created>
  <dcterms:modified xsi:type="dcterms:W3CDTF">2025-07-29T07:49:12Z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0x010100E569230C0F5B53488AE359D24E6300C8</vt:lpwstr>
  </property>
  <property fmtid="{D5CDD505-2E9C-101B-9397-08002B2CF9AE}" pid="3" name="MediaServiceImageTags">
    <vt:lpwstr/>
  </property>
</Properties>
</file>