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microsoft.com/office/2011/relationships/webextensiontaskpanes" Target="xl/webextensions/taskpanes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00000000-0000-0000-0000-000000000000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https://vsegroup-my.sharepoint.com/personal/suska_ivan_vseas_sk/Documents/Dokumenty/MOJE DOKUMENTY PRODUKT One Drive/11 TÉMY/ZDIEĽANIE EE/04  TLAČIVÁ/VSE/NOVÉ VERZIE/2025 07 15/2025 07 15 Verzia Reg súd/"/>
    </mc:Choice>
  </mc:AlternateContent>
  <xr:revisionPtr revIDLastSave="0" documentId="8_{A1421C2E-35CF-4060-8084-96C5B66D3066}" xr6:coauthVersionLast="47" xr6:coauthVersionMax="47" xr10:uidLastSave="{00000000-0000-0000-0000-000000000000}"/>
  <bookViews>
    <workbookView xWindow="-120" yWindow="-120" windowWidth="29040" windowHeight="15720" xr2:uid="{C2E5CAC3-012E-4928-AD11-380110371144}"/>
  </bookViews>
  <sheets>
    <sheet name="Žiadosť" sheetId="4" r:id="rId1"/>
    <sheet name="1.iterácia" sheetId="7" r:id="rId2"/>
    <sheet name="2.iterácia" sheetId="8" r:id="rId3"/>
    <sheet name="3.iterácia" sheetId="9" r:id="rId4"/>
    <sheet name="4.iterácia" sheetId="10" r:id="rId5"/>
    <sheet name="5.iterácia" sheetId="11" r:id="rId6"/>
    <sheet name="6.iterácia" sheetId="12" r:id="rId7"/>
    <sheet name="7.iterácia" sheetId="13" r:id="rId8"/>
    <sheet name="8.iterácia" sheetId="14" r:id="rId9"/>
    <sheet name="9.iterácia (max)" sheetId="15" r:id="rId10"/>
    <sheet name="Vzory vyplnenia" sheetId="3" r:id="rId11"/>
    <sheet name="Hárok2" sheetId="2" state="hidden" r:id="rId1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5" l="1"/>
  <c r="G26" i="15" s="1"/>
  <c r="X23" i="15"/>
  <c r="AD18" i="15"/>
  <c r="AC18" i="15"/>
  <c r="Y18" i="15"/>
  <c r="Z18" i="15" s="1"/>
  <c r="X18" i="15"/>
  <c r="W18" i="15"/>
  <c r="A18" i="15"/>
  <c r="U18" i="15" s="1"/>
  <c r="V18" i="15" s="1"/>
  <c r="AD17" i="15"/>
  <c r="AC17" i="15"/>
  <c r="Y17" i="15"/>
  <c r="Z17" i="15" s="1"/>
  <c r="X17" i="15"/>
  <c r="W17" i="15"/>
  <c r="A17" i="15"/>
  <c r="U17" i="15" s="1"/>
  <c r="V17" i="15" s="1"/>
  <c r="AD16" i="15"/>
  <c r="AC16" i="15"/>
  <c r="Y16" i="15"/>
  <c r="Z16" i="15" s="1"/>
  <c r="X16" i="15"/>
  <c r="W16" i="15"/>
  <c r="A16" i="15"/>
  <c r="U16" i="15" s="1"/>
  <c r="V16" i="15" s="1"/>
  <c r="AD15" i="15"/>
  <c r="AC15" i="15"/>
  <c r="Z15" i="15"/>
  <c r="AA15" i="15" s="1"/>
  <c r="AB15" i="15" s="1"/>
  <c r="Y15" i="15"/>
  <c r="X15" i="15"/>
  <c r="W15" i="15"/>
  <c r="A15" i="15"/>
  <c r="U15" i="15" s="1"/>
  <c r="V15" i="15" s="1"/>
  <c r="AD14" i="15"/>
  <c r="AC14" i="15"/>
  <c r="Y14" i="15"/>
  <c r="Z14" i="15" s="1"/>
  <c r="AA14" i="15" s="1"/>
  <c r="AB14" i="15" s="1"/>
  <c r="X14" i="15"/>
  <c r="W14" i="15"/>
  <c r="A14" i="15"/>
  <c r="U14" i="15" s="1"/>
  <c r="V14" i="15" s="1"/>
  <c r="AD13" i="15"/>
  <c r="AC13" i="15"/>
  <c r="Y13" i="15"/>
  <c r="Z13" i="15" s="1"/>
  <c r="AA13" i="15" s="1"/>
  <c r="AB13" i="15" s="1"/>
  <c r="X13" i="15"/>
  <c r="W13" i="15"/>
  <c r="A13" i="15"/>
  <c r="U13" i="15" s="1"/>
  <c r="V13" i="15" s="1"/>
  <c r="AD12" i="15"/>
  <c r="AC12" i="15"/>
  <c r="Y12" i="15"/>
  <c r="Z12" i="15" s="1"/>
  <c r="X12" i="15"/>
  <c r="AA12" i="15" s="1"/>
  <c r="AB12" i="15" s="1"/>
  <c r="W12" i="15"/>
  <c r="A12" i="15"/>
  <c r="U12" i="15" s="1"/>
  <c r="V12" i="15" s="1"/>
  <c r="AD11" i="15"/>
  <c r="AC11" i="15"/>
  <c r="Y11" i="15"/>
  <c r="Z11" i="15" s="1"/>
  <c r="X11" i="15"/>
  <c r="W11" i="15"/>
  <c r="A11" i="15"/>
  <c r="U11" i="15" s="1"/>
  <c r="V11" i="15" s="1"/>
  <c r="AD10" i="15"/>
  <c r="AC10" i="15"/>
  <c r="Y10" i="15"/>
  <c r="Z10" i="15" s="1"/>
  <c r="X10" i="15"/>
  <c r="AA10" i="15" s="1"/>
  <c r="AB10" i="15" s="1"/>
  <c r="W10" i="15"/>
  <c r="A10" i="15"/>
  <c r="U10" i="15" s="1"/>
  <c r="V10" i="15" s="1"/>
  <c r="AD9" i="15"/>
  <c r="AD20" i="15" s="1"/>
  <c r="AC9" i="15"/>
  <c r="AC20" i="15" s="1"/>
  <c r="Z9" i="15"/>
  <c r="AA9" i="15" s="1"/>
  <c r="AB9" i="15" s="1"/>
  <c r="Y9" i="15"/>
  <c r="X9" i="15"/>
  <c r="X20" i="15" s="1"/>
  <c r="W9" i="15"/>
  <c r="W20" i="15" s="1"/>
  <c r="A9" i="15"/>
  <c r="U9" i="15" s="1"/>
  <c r="V9" i="15" s="1"/>
  <c r="E3" i="15"/>
  <c r="E2" i="15"/>
  <c r="G25" i="14"/>
  <c r="G26" i="14" s="1"/>
  <c r="X23" i="14"/>
  <c r="AD18" i="14"/>
  <c r="AC18" i="14"/>
  <c r="Y18" i="14"/>
  <c r="Z18" i="14" s="1"/>
  <c r="X18" i="14"/>
  <c r="AA18" i="14" s="1"/>
  <c r="AB18" i="14" s="1"/>
  <c r="W18" i="14"/>
  <c r="A18" i="14"/>
  <c r="U18" i="14" s="1"/>
  <c r="V18" i="14" s="1"/>
  <c r="AD17" i="14"/>
  <c r="AC17" i="14"/>
  <c r="Y17" i="14"/>
  <c r="Z17" i="14" s="1"/>
  <c r="X17" i="14"/>
  <c r="W17" i="14"/>
  <c r="A17" i="14"/>
  <c r="U17" i="14" s="1"/>
  <c r="V17" i="14" s="1"/>
  <c r="AD16" i="14"/>
  <c r="AC16" i="14"/>
  <c r="Y16" i="14"/>
  <c r="Z16" i="14" s="1"/>
  <c r="X16" i="14"/>
  <c r="AA16" i="14" s="1"/>
  <c r="AB16" i="14" s="1"/>
  <c r="W16" i="14"/>
  <c r="A16" i="14"/>
  <c r="U16" i="14" s="1"/>
  <c r="V16" i="14" s="1"/>
  <c r="AD15" i="14"/>
  <c r="AC15" i="14"/>
  <c r="Z15" i="14"/>
  <c r="AA15" i="14" s="1"/>
  <c r="AB15" i="14" s="1"/>
  <c r="Y15" i="14"/>
  <c r="X15" i="14"/>
  <c r="W15" i="14"/>
  <c r="A15" i="14"/>
  <c r="U15" i="14" s="1"/>
  <c r="V15" i="14" s="1"/>
  <c r="AD14" i="14"/>
  <c r="AC14" i="14"/>
  <c r="Y14" i="14"/>
  <c r="Z14" i="14" s="1"/>
  <c r="AA14" i="14" s="1"/>
  <c r="AB14" i="14" s="1"/>
  <c r="X14" i="14"/>
  <c r="W14" i="14"/>
  <c r="A14" i="14"/>
  <c r="U14" i="14" s="1"/>
  <c r="V14" i="14" s="1"/>
  <c r="AD13" i="14"/>
  <c r="AC13" i="14"/>
  <c r="Y13" i="14"/>
  <c r="Z13" i="14" s="1"/>
  <c r="AA13" i="14" s="1"/>
  <c r="AB13" i="14" s="1"/>
  <c r="X13" i="14"/>
  <c r="W13" i="14"/>
  <c r="A13" i="14"/>
  <c r="U13" i="14" s="1"/>
  <c r="V13" i="14" s="1"/>
  <c r="AD12" i="14"/>
  <c r="AC12" i="14"/>
  <c r="Y12" i="14"/>
  <c r="Z12" i="14" s="1"/>
  <c r="X12" i="14"/>
  <c r="AA12" i="14" s="1"/>
  <c r="AB12" i="14" s="1"/>
  <c r="W12" i="14"/>
  <c r="A12" i="14"/>
  <c r="U12" i="14" s="1"/>
  <c r="V12" i="14" s="1"/>
  <c r="AD11" i="14"/>
  <c r="AC11" i="14"/>
  <c r="Y11" i="14"/>
  <c r="Z11" i="14" s="1"/>
  <c r="X11" i="14"/>
  <c r="AA11" i="14" s="1"/>
  <c r="AB11" i="14" s="1"/>
  <c r="W11" i="14"/>
  <c r="A11" i="14"/>
  <c r="U11" i="14" s="1"/>
  <c r="V11" i="14" s="1"/>
  <c r="AD10" i="14"/>
  <c r="AC10" i="14"/>
  <c r="Y10" i="14"/>
  <c r="Z10" i="14" s="1"/>
  <c r="X10" i="14"/>
  <c r="W10" i="14"/>
  <c r="A10" i="14"/>
  <c r="U10" i="14" s="1"/>
  <c r="V10" i="14" s="1"/>
  <c r="AD9" i="14"/>
  <c r="AD20" i="14" s="1"/>
  <c r="AC9" i="14"/>
  <c r="AC20" i="14" s="1"/>
  <c r="Z9" i="14"/>
  <c r="AA9" i="14" s="1"/>
  <c r="AB9" i="14" s="1"/>
  <c r="Y9" i="14"/>
  <c r="X9" i="14"/>
  <c r="X20" i="14" s="1"/>
  <c r="W9" i="14"/>
  <c r="W20" i="14" s="1"/>
  <c r="A9" i="14"/>
  <c r="U9" i="14" s="1"/>
  <c r="V9" i="14" s="1"/>
  <c r="E3" i="14"/>
  <c r="E2" i="14"/>
  <c r="G25" i="13"/>
  <c r="G26" i="13" s="1"/>
  <c r="X23" i="13"/>
  <c r="AD18" i="13"/>
  <c r="AC18" i="13"/>
  <c r="Y18" i="13"/>
  <c r="Z18" i="13" s="1"/>
  <c r="X18" i="13"/>
  <c r="W18" i="13"/>
  <c r="A18" i="13"/>
  <c r="U18" i="13" s="1"/>
  <c r="V18" i="13" s="1"/>
  <c r="AD17" i="13"/>
  <c r="AC17" i="13"/>
  <c r="Y17" i="13"/>
  <c r="Z17" i="13" s="1"/>
  <c r="X17" i="13"/>
  <c r="W17" i="13"/>
  <c r="A17" i="13"/>
  <c r="U17" i="13" s="1"/>
  <c r="V17" i="13" s="1"/>
  <c r="AD16" i="13"/>
  <c r="AC16" i="13"/>
  <c r="Y16" i="13"/>
  <c r="Z16" i="13" s="1"/>
  <c r="AA16" i="13" s="1"/>
  <c r="AB16" i="13" s="1"/>
  <c r="X16" i="13"/>
  <c r="W16" i="13"/>
  <c r="A16" i="13"/>
  <c r="U16" i="13" s="1"/>
  <c r="V16" i="13" s="1"/>
  <c r="AD15" i="13"/>
  <c r="AC15" i="13"/>
  <c r="AA15" i="13"/>
  <c r="AB15" i="13" s="1"/>
  <c r="Z15" i="13"/>
  <c r="Y15" i="13"/>
  <c r="X15" i="13"/>
  <c r="W15" i="13"/>
  <c r="A15" i="13"/>
  <c r="U15" i="13" s="1"/>
  <c r="V15" i="13" s="1"/>
  <c r="AD14" i="13"/>
  <c r="AC14" i="13"/>
  <c r="Y14" i="13"/>
  <c r="Z14" i="13" s="1"/>
  <c r="AA14" i="13" s="1"/>
  <c r="AB14" i="13" s="1"/>
  <c r="X14" i="13"/>
  <c r="W14" i="13"/>
  <c r="A14" i="13"/>
  <c r="U14" i="13" s="1"/>
  <c r="V14" i="13" s="1"/>
  <c r="AD13" i="13"/>
  <c r="AC13" i="13"/>
  <c r="Y13" i="13"/>
  <c r="Z13" i="13" s="1"/>
  <c r="AA13" i="13" s="1"/>
  <c r="AB13" i="13" s="1"/>
  <c r="X13" i="13"/>
  <c r="W13" i="13"/>
  <c r="A13" i="13"/>
  <c r="U13" i="13" s="1"/>
  <c r="V13" i="13" s="1"/>
  <c r="AD12" i="13"/>
  <c r="AC12" i="13"/>
  <c r="Y12" i="13"/>
  <c r="Z12" i="13" s="1"/>
  <c r="X12" i="13"/>
  <c r="W12" i="13"/>
  <c r="A12" i="13"/>
  <c r="U12" i="13" s="1"/>
  <c r="V12" i="13" s="1"/>
  <c r="AD11" i="13"/>
  <c r="AC11" i="13"/>
  <c r="Y11" i="13"/>
  <c r="Z11" i="13" s="1"/>
  <c r="AA11" i="13" s="1"/>
  <c r="AB11" i="13" s="1"/>
  <c r="X11" i="13"/>
  <c r="W11" i="13"/>
  <c r="A11" i="13"/>
  <c r="U11" i="13" s="1"/>
  <c r="V11" i="13" s="1"/>
  <c r="AD10" i="13"/>
  <c r="AC10" i="13"/>
  <c r="Y10" i="13"/>
  <c r="Z10" i="13" s="1"/>
  <c r="AA10" i="13" s="1"/>
  <c r="AB10" i="13" s="1"/>
  <c r="X10" i="13"/>
  <c r="W10" i="13"/>
  <c r="A10" i="13"/>
  <c r="U10" i="13" s="1"/>
  <c r="V10" i="13" s="1"/>
  <c r="AD9" i="13"/>
  <c r="AD20" i="13" s="1"/>
  <c r="AC9" i="13"/>
  <c r="AC20" i="13" s="1"/>
  <c r="AA9" i="13"/>
  <c r="AB9" i="13" s="1"/>
  <c r="Z9" i="13"/>
  <c r="Y9" i="13"/>
  <c r="X9" i="13"/>
  <c r="X20" i="13" s="1"/>
  <c r="W9" i="13"/>
  <c r="W20" i="13" s="1"/>
  <c r="A9" i="13"/>
  <c r="U9" i="13" s="1"/>
  <c r="V9" i="13" s="1"/>
  <c r="E3" i="13"/>
  <c r="E2" i="13"/>
  <c r="G25" i="12"/>
  <c r="G26" i="12" s="1"/>
  <c r="G24" i="12"/>
  <c r="X23" i="12"/>
  <c r="AD18" i="12"/>
  <c r="AC18" i="12"/>
  <c r="Y18" i="12"/>
  <c r="Z18" i="12" s="1"/>
  <c r="X18" i="12"/>
  <c r="AA18" i="12" s="1"/>
  <c r="AB18" i="12" s="1"/>
  <c r="W18" i="12"/>
  <c r="A18" i="12"/>
  <c r="U18" i="12" s="1"/>
  <c r="V18" i="12" s="1"/>
  <c r="AD17" i="12"/>
  <c r="AC17" i="12"/>
  <c r="Y17" i="12"/>
  <c r="Z17" i="12" s="1"/>
  <c r="X17" i="12"/>
  <c r="W17" i="12"/>
  <c r="A17" i="12"/>
  <c r="U17" i="12" s="1"/>
  <c r="V17" i="12" s="1"/>
  <c r="AD16" i="12"/>
  <c r="AC16" i="12"/>
  <c r="Y16" i="12"/>
  <c r="Z16" i="12" s="1"/>
  <c r="X16" i="12"/>
  <c r="W16" i="12"/>
  <c r="A16" i="12"/>
  <c r="U16" i="12" s="1"/>
  <c r="V16" i="12" s="1"/>
  <c r="AD15" i="12"/>
  <c r="AC15" i="12"/>
  <c r="Z15" i="12"/>
  <c r="AA15" i="12" s="1"/>
  <c r="AB15" i="12" s="1"/>
  <c r="Y15" i="12"/>
  <c r="X15" i="12"/>
  <c r="W15" i="12"/>
  <c r="A15" i="12"/>
  <c r="U15" i="12" s="1"/>
  <c r="V15" i="12" s="1"/>
  <c r="AD14" i="12"/>
  <c r="AC14" i="12"/>
  <c r="Y14" i="12"/>
  <c r="Z14" i="12" s="1"/>
  <c r="AA14" i="12" s="1"/>
  <c r="AB14" i="12" s="1"/>
  <c r="X14" i="12"/>
  <c r="W14" i="12"/>
  <c r="A14" i="12"/>
  <c r="U14" i="12" s="1"/>
  <c r="V14" i="12" s="1"/>
  <c r="AD13" i="12"/>
  <c r="AC13" i="12"/>
  <c r="Y13" i="12"/>
  <c r="Z13" i="12" s="1"/>
  <c r="AA13" i="12" s="1"/>
  <c r="AB13" i="12" s="1"/>
  <c r="X13" i="12"/>
  <c r="W13" i="12"/>
  <c r="A13" i="12"/>
  <c r="U13" i="12" s="1"/>
  <c r="V13" i="12" s="1"/>
  <c r="AD12" i="12"/>
  <c r="AC12" i="12"/>
  <c r="Y12" i="12"/>
  <c r="Z12" i="12" s="1"/>
  <c r="AA12" i="12" s="1"/>
  <c r="AB12" i="12" s="1"/>
  <c r="X12" i="12"/>
  <c r="W12" i="12"/>
  <c r="A12" i="12"/>
  <c r="U12" i="12" s="1"/>
  <c r="V12" i="12" s="1"/>
  <c r="AD11" i="12"/>
  <c r="AC11" i="12"/>
  <c r="Y11" i="12"/>
  <c r="Z11" i="12" s="1"/>
  <c r="X11" i="12"/>
  <c r="AA11" i="12" s="1"/>
  <c r="AB11" i="12" s="1"/>
  <c r="W11" i="12"/>
  <c r="A11" i="12"/>
  <c r="U11" i="12" s="1"/>
  <c r="V11" i="12" s="1"/>
  <c r="AD10" i="12"/>
  <c r="AC10" i="12"/>
  <c r="Y10" i="12"/>
  <c r="Z10" i="12" s="1"/>
  <c r="X10" i="12"/>
  <c r="W10" i="12"/>
  <c r="A10" i="12"/>
  <c r="U10" i="12" s="1"/>
  <c r="V10" i="12" s="1"/>
  <c r="AD9" i="12"/>
  <c r="AD20" i="12" s="1"/>
  <c r="AC9" i="12"/>
  <c r="AC20" i="12" s="1"/>
  <c r="Z9" i="12"/>
  <c r="AA9" i="12" s="1"/>
  <c r="AB9" i="12" s="1"/>
  <c r="Y9" i="12"/>
  <c r="X9" i="12"/>
  <c r="X20" i="12" s="1"/>
  <c r="W9" i="12"/>
  <c r="W20" i="12" s="1"/>
  <c r="A9" i="12"/>
  <c r="U9" i="12" s="1"/>
  <c r="V9" i="12" s="1"/>
  <c r="E3" i="12"/>
  <c r="E2" i="12"/>
  <c r="G25" i="11"/>
  <c r="G26" i="11" s="1"/>
  <c r="G24" i="11"/>
  <c r="X23" i="11"/>
  <c r="AD18" i="11"/>
  <c r="AC18" i="11"/>
  <c r="Y18" i="11"/>
  <c r="Z18" i="11" s="1"/>
  <c r="X18" i="11"/>
  <c r="W18" i="11"/>
  <c r="A18" i="11"/>
  <c r="U18" i="11" s="1"/>
  <c r="V18" i="11" s="1"/>
  <c r="AD17" i="11"/>
  <c r="AC17" i="11"/>
  <c r="Y17" i="11"/>
  <c r="Z17" i="11" s="1"/>
  <c r="X17" i="11"/>
  <c r="W17" i="11"/>
  <c r="A17" i="11"/>
  <c r="U17" i="11" s="1"/>
  <c r="V17" i="11" s="1"/>
  <c r="AD16" i="11"/>
  <c r="AC16" i="11"/>
  <c r="Y16" i="11"/>
  <c r="Z16" i="11" s="1"/>
  <c r="X16" i="11"/>
  <c r="AA16" i="11" s="1"/>
  <c r="AB16" i="11" s="1"/>
  <c r="W16" i="11"/>
  <c r="A16" i="11"/>
  <c r="U16" i="11" s="1"/>
  <c r="V16" i="11" s="1"/>
  <c r="AD15" i="11"/>
  <c r="AC15" i="11"/>
  <c r="Z15" i="11"/>
  <c r="AA15" i="11" s="1"/>
  <c r="AB15" i="11" s="1"/>
  <c r="Y15" i="11"/>
  <c r="X15" i="11"/>
  <c r="W15" i="11"/>
  <c r="A15" i="11"/>
  <c r="U15" i="11" s="1"/>
  <c r="V15" i="11" s="1"/>
  <c r="AD14" i="11"/>
  <c r="AC14" i="11"/>
  <c r="Y14" i="11"/>
  <c r="Z14" i="11" s="1"/>
  <c r="AA14" i="11" s="1"/>
  <c r="AB14" i="11" s="1"/>
  <c r="X14" i="11"/>
  <c r="W14" i="11"/>
  <c r="A14" i="11"/>
  <c r="U14" i="11" s="1"/>
  <c r="V14" i="11" s="1"/>
  <c r="AD13" i="11"/>
  <c r="AC13" i="11"/>
  <c r="Z13" i="11"/>
  <c r="AA13" i="11" s="1"/>
  <c r="AB13" i="11" s="1"/>
  <c r="Y13" i="11"/>
  <c r="X13" i="11"/>
  <c r="W13" i="11"/>
  <c r="A13" i="11"/>
  <c r="U13" i="11" s="1"/>
  <c r="V13" i="11" s="1"/>
  <c r="AD12" i="11"/>
  <c r="AC12" i="11"/>
  <c r="Y12" i="11"/>
  <c r="Z12" i="11" s="1"/>
  <c r="X12" i="11"/>
  <c r="W12" i="11"/>
  <c r="A12" i="11"/>
  <c r="U12" i="11" s="1"/>
  <c r="V12" i="11" s="1"/>
  <c r="AD11" i="11"/>
  <c r="AC11" i="11"/>
  <c r="Y11" i="11"/>
  <c r="Z11" i="11" s="1"/>
  <c r="X11" i="11"/>
  <c r="AA11" i="11" s="1"/>
  <c r="AB11" i="11" s="1"/>
  <c r="W11" i="11"/>
  <c r="A11" i="11"/>
  <c r="U11" i="11" s="1"/>
  <c r="V11" i="11" s="1"/>
  <c r="AD10" i="11"/>
  <c r="AC10" i="11"/>
  <c r="Y10" i="11"/>
  <c r="Z10" i="11" s="1"/>
  <c r="X10" i="11"/>
  <c r="AA10" i="11" s="1"/>
  <c r="AB10" i="11" s="1"/>
  <c r="W10" i="11"/>
  <c r="A10" i="11"/>
  <c r="U10" i="11" s="1"/>
  <c r="V10" i="11" s="1"/>
  <c r="AD9" i="11"/>
  <c r="AD20" i="11" s="1"/>
  <c r="AC9" i="11"/>
  <c r="AC20" i="11" s="1"/>
  <c r="Z9" i="11"/>
  <c r="AA9" i="11" s="1"/>
  <c r="AB9" i="11" s="1"/>
  <c r="Y9" i="11"/>
  <c r="X9" i="11"/>
  <c r="X20" i="11" s="1"/>
  <c r="W9" i="11"/>
  <c r="W20" i="11" s="1"/>
  <c r="A9" i="11"/>
  <c r="U9" i="11" s="1"/>
  <c r="V9" i="11" s="1"/>
  <c r="E3" i="11"/>
  <c r="E2" i="11"/>
  <c r="G26" i="10"/>
  <c r="G25" i="10"/>
  <c r="G24" i="10"/>
  <c r="X23" i="10"/>
  <c r="X20" i="10"/>
  <c r="X24" i="10" s="1"/>
  <c r="AD18" i="10"/>
  <c r="AC18" i="10"/>
  <c r="Y18" i="10"/>
  <c r="Z18" i="10" s="1"/>
  <c r="AA18" i="10" s="1"/>
  <c r="AB18" i="10" s="1"/>
  <c r="X18" i="10"/>
  <c r="W18" i="10"/>
  <c r="A18" i="10"/>
  <c r="U18" i="10" s="1"/>
  <c r="V18" i="10" s="1"/>
  <c r="AD17" i="10"/>
  <c r="AC17" i="10"/>
  <c r="Y17" i="10"/>
  <c r="Z17" i="10" s="1"/>
  <c r="AA17" i="10" s="1"/>
  <c r="AB17" i="10" s="1"/>
  <c r="X17" i="10"/>
  <c r="W17" i="10"/>
  <c r="A17" i="10"/>
  <c r="U17" i="10" s="1"/>
  <c r="V17" i="10" s="1"/>
  <c r="AD16" i="10"/>
  <c r="AC16" i="10"/>
  <c r="Y16" i="10"/>
  <c r="Z16" i="10" s="1"/>
  <c r="AA16" i="10" s="1"/>
  <c r="AB16" i="10" s="1"/>
  <c r="X16" i="10"/>
  <c r="W16" i="10"/>
  <c r="A16" i="10"/>
  <c r="U16" i="10" s="1"/>
  <c r="V16" i="10" s="1"/>
  <c r="AD15" i="10"/>
  <c r="AC15" i="10"/>
  <c r="Y15" i="10"/>
  <c r="Z15" i="10" s="1"/>
  <c r="X15" i="10"/>
  <c r="W15" i="10"/>
  <c r="A15" i="10"/>
  <c r="U15" i="10" s="1"/>
  <c r="V15" i="10" s="1"/>
  <c r="AD14" i="10"/>
  <c r="AC14" i="10"/>
  <c r="Y14" i="10"/>
  <c r="Z14" i="10" s="1"/>
  <c r="AA14" i="10" s="1"/>
  <c r="AB14" i="10" s="1"/>
  <c r="X14" i="10"/>
  <c r="W14" i="10"/>
  <c r="A14" i="10"/>
  <c r="U14" i="10" s="1"/>
  <c r="V14" i="10" s="1"/>
  <c r="AD13" i="10"/>
  <c r="AC13" i="10"/>
  <c r="Y13" i="10"/>
  <c r="Z13" i="10" s="1"/>
  <c r="AA13" i="10" s="1"/>
  <c r="AB13" i="10" s="1"/>
  <c r="X13" i="10"/>
  <c r="W13" i="10"/>
  <c r="A13" i="10"/>
  <c r="U13" i="10" s="1"/>
  <c r="V13" i="10" s="1"/>
  <c r="AD12" i="10"/>
  <c r="AC12" i="10"/>
  <c r="Y12" i="10"/>
  <c r="Z12" i="10" s="1"/>
  <c r="AA12" i="10" s="1"/>
  <c r="AB12" i="10" s="1"/>
  <c r="X12" i="10"/>
  <c r="W12" i="10"/>
  <c r="A12" i="10"/>
  <c r="U12" i="10" s="1"/>
  <c r="V12" i="10" s="1"/>
  <c r="AD11" i="10"/>
  <c r="AC11" i="10"/>
  <c r="Y11" i="10"/>
  <c r="Z11" i="10" s="1"/>
  <c r="AA11" i="10" s="1"/>
  <c r="AB11" i="10" s="1"/>
  <c r="X11" i="10"/>
  <c r="W11" i="10"/>
  <c r="A11" i="10"/>
  <c r="U11" i="10" s="1"/>
  <c r="V11" i="10" s="1"/>
  <c r="AD10" i="10"/>
  <c r="AC10" i="10"/>
  <c r="Y10" i="10"/>
  <c r="Z10" i="10" s="1"/>
  <c r="AA10" i="10" s="1"/>
  <c r="AB10" i="10" s="1"/>
  <c r="X10" i="10"/>
  <c r="W10" i="10"/>
  <c r="A10" i="10"/>
  <c r="U10" i="10" s="1"/>
  <c r="V10" i="10" s="1"/>
  <c r="AD9" i="10"/>
  <c r="AD20" i="10" s="1"/>
  <c r="AC9" i="10"/>
  <c r="AC20" i="10" s="1"/>
  <c r="Y9" i="10"/>
  <c r="Z9" i="10" s="1"/>
  <c r="AA9" i="10" s="1"/>
  <c r="AB9" i="10" s="1"/>
  <c r="X9" i="10"/>
  <c r="W9" i="10"/>
  <c r="W20" i="10" s="1"/>
  <c r="A9" i="10"/>
  <c r="U9" i="10" s="1"/>
  <c r="V9" i="10" s="1"/>
  <c r="E3" i="10"/>
  <c r="E2" i="10"/>
  <c r="G24" i="15" l="1"/>
  <c r="AA16" i="15"/>
  <c r="AB16" i="15" s="1"/>
  <c r="J21" i="15"/>
  <c r="AC24" i="15"/>
  <c r="AE18" i="15"/>
  <c r="AF18" i="15" s="1"/>
  <c r="L18" i="15" s="1"/>
  <c r="AE12" i="15"/>
  <c r="AF12" i="15" s="1"/>
  <c r="L12" i="15" s="1"/>
  <c r="AE17" i="15"/>
  <c r="AF17" i="15" s="1"/>
  <c r="L17" i="15" s="1"/>
  <c r="AE11" i="15"/>
  <c r="AF11" i="15" s="1"/>
  <c r="L11" i="15" s="1"/>
  <c r="AE16" i="15"/>
  <c r="AF16" i="15" s="1"/>
  <c r="L16" i="15" s="1"/>
  <c r="AE10" i="15"/>
  <c r="AF10" i="15" s="1"/>
  <c r="L10" i="15" s="1"/>
  <c r="AE15" i="15"/>
  <c r="AF15" i="15" s="1"/>
  <c r="L15" i="15" s="1"/>
  <c r="AE9" i="15"/>
  <c r="AE13" i="15"/>
  <c r="AF13" i="15" s="1"/>
  <c r="L13" i="15" s="1"/>
  <c r="AE14" i="15"/>
  <c r="AF14" i="15" s="1"/>
  <c r="L14" i="15" s="1"/>
  <c r="AA11" i="15"/>
  <c r="AB11" i="15" s="1"/>
  <c r="AB20" i="15" s="1"/>
  <c r="G28" i="15" s="1"/>
  <c r="AA18" i="15"/>
  <c r="AB18" i="15" s="1"/>
  <c r="X24" i="15"/>
  <c r="G21" i="15"/>
  <c r="D21" i="15"/>
  <c r="W24" i="15"/>
  <c r="AA17" i="15"/>
  <c r="AB17" i="15" s="1"/>
  <c r="V20" i="15"/>
  <c r="V20" i="14"/>
  <c r="X24" i="14"/>
  <c r="G21" i="14"/>
  <c r="W24" i="14"/>
  <c r="D21" i="14"/>
  <c r="J21" i="14"/>
  <c r="AC24" i="14"/>
  <c r="AE18" i="14"/>
  <c r="AF18" i="14" s="1"/>
  <c r="L18" i="14" s="1"/>
  <c r="AE12" i="14"/>
  <c r="AF12" i="14" s="1"/>
  <c r="L12" i="14" s="1"/>
  <c r="AE13" i="14"/>
  <c r="AF13" i="14" s="1"/>
  <c r="L13" i="14" s="1"/>
  <c r="AE17" i="14"/>
  <c r="AF17" i="14" s="1"/>
  <c r="L17" i="14" s="1"/>
  <c r="AE11" i="14"/>
  <c r="AF11" i="14" s="1"/>
  <c r="L11" i="14" s="1"/>
  <c r="AE16" i="14"/>
  <c r="AF16" i="14" s="1"/>
  <c r="L16" i="14" s="1"/>
  <c r="AE10" i="14"/>
  <c r="AF10" i="14" s="1"/>
  <c r="L10" i="14" s="1"/>
  <c r="AE15" i="14"/>
  <c r="AF15" i="14" s="1"/>
  <c r="L15" i="14" s="1"/>
  <c r="AE9" i="14"/>
  <c r="AE14" i="14"/>
  <c r="AF14" i="14" s="1"/>
  <c r="L14" i="14" s="1"/>
  <c r="AA10" i="14"/>
  <c r="AB10" i="14" s="1"/>
  <c r="AB20" i="14" s="1"/>
  <c r="G28" i="14" s="1"/>
  <c r="AA17" i="14"/>
  <c r="AB17" i="14" s="1"/>
  <c r="G24" i="14"/>
  <c r="AA12" i="13"/>
  <c r="AB12" i="13" s="1"/>
  <c r="D21" i="13"/>
  <c r="W24" i="13"/>
  <c r="X24" i="13"/>
  <c r="G21" i="13"/>
  <c r="AA18" i="13"/>
  <c r="AB18" i="13" s="1"/>
  <c r="V20" i="13"/>
  <c r="J21" i="13"/>
  <c r="AC24" i="13"/>
  <c r="AE18" i="13"/>
  <c r="AF18" i="13" s="1"/>
  <c r="L18" i="13" s="1"/>
  <c r="AE12" i="13"/>
  <c r="AF12" i="13" s="1"/>
  <c r="L12" i="13" s="1"/>
  <c r="AE13" i="13"/>
  <c r="AF13" i="13" s="1"/>
  <c r="L13" i="13" s="1"/>
  <c r="AE17" i="13"/>
  <c r="AF17" i="13" s="1"/>
  <c r="L17" i="13" s="1"/>
  <c r="AE11" i="13"/>
  <c r="AF11" i="13" s="1"/>
  <c r="L11" i="13" s="1"/>
  <c r="AE16" i="13"/>
  <c r="AF16" i="13" s="1"/>
  <c r="L16" i="13" s="1"/>
  <c r="AE10" i="13"/>
  <c r="AF10" i="13" s="1"/>
  <c r="L10" i="13" s="1"/>
  <c r="AE15" i="13"/>
  <c r="AF15" i="13" s="1"/>
  <c r="L15" i="13" s="1"/>
  <c r="AE9" i="13"/>
  <c r="AE14" i="13"/>
  <c r="AF14" i="13" s="1"/>
  <c r="L14" i="13" s="1"/>
  <c r="AA17" i="13"/>
  <c r="AB17" i="13" s="1"/>
  <c r="AB20" i="13" s="1"/>
  <c r="G28" i="13" s="1"/>
  <c r="G24" i="13"/>
  <c r="D21" i="12"/>
  <c r="W24" i="12"/>
  <c r="AA16" i="12"/>
  <c r="AB16" i="12" s="1"/>
  <c r="J21" i="12"/>
  <c r="AC24" i="12"/>
  <c r="X24" i="12"/>
  <c r="G21" i="12"/>
  <c r="AE18" i="12"/>
  <c r="AF18" i="12" s="1"/>
  <c r="L18" i="12" s="1"/>
  <c r="AE12" i="12"/>
  <c r="AF12" i="12" s="1"/>
  <c r="L12" i="12" s="1"/>
  <c r="AE17" i="12"/>
  <c r="AF17" i="12" s="1"/>
  <c r="L17" i="12" s="1"/>
  <c r="AE11" i="12"/>
  <c r="AF11" i="12" s="1"/>
  <c r="L11" i="12" s="1"/>
  <c r="AE16" i="12"/>
  <c r="AF16" i="12" s="1"/>
  <c r="L16" i="12" s="1"/>
  <c r="AE10" i="12"/>
  <c r="AF10" i="12" s="1"/>
  <c r="L10" i="12" s="1"/>
  <c r="AE13" i="12"/>
  <c r="AF13" i="12" s="1"/>
  <c r="L13" i="12" s="1"/>
  <c r="AE15" i="12"/>
  <c r="AF15" i="12" s="1"/>
  <c r="L15" i="12" s="1"/>
  <c r="AE9" i="12"/>
  <c r="AE14" i="12"/>
  <c r="AF14" i="12" s="1"/>
  <c r="L14" i="12" s="1"/>
  <c r="V20" i="12"/>
  <c r="AA17" i="12"/>
  <c r="AB17" i="12" s="1"/>
  <c r="AA10" i="12"/>
  <c r="AB10" i="12" s="1"/>
  <c r="AB20" i="12" s="1"/>
  <c r="G28" i="12" s="1"/>
  <c r="X24" i="11"/>
  <c r="G21" i="11"/>
  <c r="AA18" i="11"/>
  <c r="AB18" i="11" s="1"/>
  <c r="AE18" i="11"/>
  <c r="AF18" i="11" s="1"/>
  <c r="L18" i="11" s="1"/>
  <c r="AE12" i="11"/>
  <c r="AF12" i="11" s="1"/>
  <c r="L12" i="11" s="1"/>
  <c r="AE17" i="11"/>
  <c r="AF17" i="11" s="1"/>
  <c r="L17" i="11" s="1"/>
  <c r="AE11" i="11"/>
  <c r="AF11" i="11" s="1"/>
  <c r="L11" i="11" s="1"/>
  <c r="AE13" i="11"/>
  <c r="AF13" i="11" s="1"/>
  <c r="L13" i="11" s="1"/>
  <c r="AE16" i="11"/>
  <c r="AF16" i="11" s="1"/>
  <c r="L16" i="11" s="1"/>
  <c r="AE10" i="11"/>
  <c r="AF10" i="11" s="1"/>
  <c r="L10" i="11" s="1"/>
  <c r="AE15" i="11"/>
  <c r="AF15" i="11" s="1"/>
  <c r="L15" i="11" s="1"/>
  <c r="AE9" i="11"/>
  <c r="AE14" i="11"/>
  <c r="AF14" i="11" s="1"/>
  <c r="L14" i="11" s="1"/>
  <c r="V20" i="11"/>
  <c r="AA17" i="11"/>
  <c r="AB17" i="11" s="1"/>
  <c r="J21" i="11"/>
  <c r="AC24" i="11"/>
  <c r="W24" i="11"/>
  <c r="D21" i="11"/>
  <c r="AA12" i="11"/>
  <c r="AB12" i="11" s="1"/>
  <c r="AB20" i="11" s="1"/>
  <c r="G28" i="11" s="1"/>
  <c r="W24" i="10"/>
  <c r="D21" i="10"/>
  <c r="AE18" i="10"/>
  <c r="AF18" i="10" s="1"/>
  <c r="L18" i="10" s="1"/>
  <c r="AE17" i="10"/>
  <c r="AF17" i="10" s="1"/>
  <c r="L17" i="10" s="1"/>
  <c r="AE11" i="10"/>
  <c r="AF11" i="10" s="1"/>
  <c r="L11" i="10" s="1"/>
  <c r="AE14" i="10"/>
  <c r="AF14" i="10" s="1"/>
  <c r="L14" i="10" s="1"/>
  <c r="AE16" i="10"/>
  <c r="AF16" i="10" s="1"/>
  <c r="L16" i="10" s="1"/>
  <c r="AE15" i="10"/>
  <c r="AF15" i="10" s="1"/>
  <c r="L15" i="10" s="1"/>
  <c r="AE13" i="10"/>
  <c r="AF13" i="10" s="1"/>
  <c r="L13" i="10" s="1"/>
  <c r="AE10" i="10"/>
  <c r="AF10" i="10" s="1"/>
  <c r="L10" i="10" s="1"/>
  <c r="AE9" i="10"/>
  <c r="AE12" i="10"/>
  <c r="AF12" i="10" s="1"/>
  <c r="L12" i="10" s="1"/>
  <c r="AA15" i="10"/>
  <c r="AB15" i="10" s="1"/>
  <c r="AB20" i="10"/>
  <c r="G28" i="10" s="1"/>
  <c r="J21" i="10"/>
  <c r="AC24" i="10"/>
  <c r="V20" i="10"/>
  <c r="G21" i="10"/>
  <c r="AE24" i="15" l="1"/>
  <c r="I33" i="4" s="1"/>
  <c r="AD24" i="15"/>
  <c r="A19" i="15" s="1"/>
  <c r="D22" i="15"/>
  <c r="D20" i="15"/>
  <c r="E21" i="15"/>
  <c r="F21" i="15"/>
  <c r="G22" i="15"/>
  <c r="I21" i="15"/>
  <c r="H21" i="15"/>
  <c r="G20" i="15"/>
  <c r="AE20" i="15"/>
  <c r="AF20" i="15" s="1"/>
  <c r="AF9" i="15"/>
  <c r="L9" i="15" s="1"/>
  <c r="J22" i="15"/>
  <c r="M21" i="15"/>
  <c r="L21" i="15"/>
  <c r="K21" i="15"/>
  <c r="J20" i="15"/>
  <c r="M21" i="14"/>
  <c r="L21" i="14"/>
  <c r="K21" i="14"/>
  <c r="J20" i="14"/>
  <c r="J22" i="14"/>
  <c r="D22" i="14"/>
  <c r="F21" i="14"/>
  <c r="E21" i="14"/>
  <c r="D20" i="14"/>
  <c r="AE20" i="14"/>
  <c r="AF20" i="14" s="1"/>
  <c r="AF9" i="14"/>
  <c r="L9" i="14" s="1"/>
  <c r="AE24" i="14"/>
  <c r="AD24" i="14"/>
  <c r="A19" i="14" s="1"/>
  <c r="G22" i="14"/>
  <c r="I21" i="14"/>
  <c r="H21" i="14"/>
  <c r="G20" i="14"/>
  <c r="AE20" i="13"/>
  <c r="AF20" i="13" s="1"/>
  <c r="AF9" i="13"/>
  <c r="L9" i="13" s="1"/>
  <c r="M21" i="13"/>
  <c r="L21" i="13"/>
  <c r="K21" i="13"/>
  <c r="J20" i="13"/>
  <c r="J22" i="13"/>
  <c r="I21" i="13"/>
  <c r="H21" i="13"/>
  <c r="G20" i="13"/>
  <c r="G22" i="13"/>
  <c r="AE24" i="13"/>
  <c r="AD24" i="13"/>
  <c r="A19" i="13" s="1"/>
  <c r="D22" i="13"/>
  <c r="F21" i="13"/>
  <c r="E21" i="13"/>
  <c r="D20" i="13"/>
  <c r="I21" i="12"/>
  <c r="G22" i="12"/>
  <c r="H21" i="12"/>
  <c r="G20" i="12"/>
  <c r="AE20" i="12"/>
  <c r="AF20" i="12" s="1"/>
  <c r="AF9" i="12"/>
  <c r="L9" i="12" s="1"/>
  <c r="J22" i="12"/>
  <c r="M21" i="12"/>
  <c r="L21" i="12"/>
  <c r="K21" i="12"/>
  <c r="J20" i="12"/>
  <c r="AE24" i="12"/>
  <c r="AD24" i="12"/>
  <c r="A19" i="12" s="1"/>
  <c r="D22" i="12"/>
  <c r="D20" i="12"/>
  <c r="E21" i="12"/>
  <c r="F21" i="12"/>
  <c r="AE20" i="11"/>
  <c r="AF20" i="11" s="1"/>
  <c r="AF9" i="11"/>
  <c r="L9" i="11" s="1"/>
  <c r="M21" i="11"/>
  <c r="L21" i="11"/>
  <c r="K21" i="11"/>
  <c r="J22" i="11"/>
  <c r="J20" i="11"/>
  <c r="D22" i="11"/>
  <c r="D20" i="11"/>
  <c r="E21" i="11"/>
  <c r="F21" i="11"/>
  <c r="AE24" i="11"/>
  <c r="AD24" i="11"/>
  <c r="A19" i="11" s="1"/>
  <c r="G22" i="11"/>
  <c r="I21" i="11"/>
  <c r="H21" i="11"/>
  <c r="G20" i="11"/>
  <c r="AE20" i="10"/>
  <c r="AF20" i="10" s="1"/>
  <c r="AF9" i="10"/>
  <c r="L9" i="10" s="1"/>
  <c r="I21" i="10"/>
  <c r="H21" i="10"/>
  <c r="G20" i="10"/>
  <c r="G22" i="10"/>
  <c r="D22" i="10"/>
  <c r="F21" i="10"/>
  <c r="E21" i="10"/>
  <c r="D20" i="10"/>
  <c r="M21" i="10"/>
  <c r="L21" i="10"/>
  <c r="K21" i="10"/>
  <c r="J20" i="10"/>
  <c r="J22" i="10"/>
  <c r="AE24" i="10"/>
  <c r="AD24" i="10"/>
  <c r="A19" i="10" s="1"/>
  <c r="G20" i="9" l="1"/>
  <c r="D20" i="9"/>
  <c r="J20" i="8"/>
  <c r="D20" i="8"/>
  <c r="G25" i="9" l="1"/>
  <c r="G26" i="9" s="1"/>
  <c r="X23" i="9"/>
  <c r="AD18" i="9"/>
  <c r="AC18" i="9"/>
  <c r="Y18" i="9"/>
  <c r="Z18" i="9" s="1"/>
  <c r="X18" i="9"/>
  <c r="W18" i="9"/>
  <c r="A18" i="9"/>
  <c r="U18" i="9" s="1"/>
  <c r="V18" i="9" s="1"/>
  <c r="AD17" i="9"/>
  <c r="AC17" i="9"/>
  <c r="Y17" i="9"/>
  <c r="Z17" i="9" s="1"/>
  <c r="X17" i="9"/>
  <c r="W17" i="9"/>
  <c r="A17" i="9"/>
  <c r="U17" i="9" s="1"/>
  <c r="V17" i="9" s="1"/>
  <c r="AD16" i="9"/>
  <c r="AC16" i="9"/>
  <c r="Y16" i="9"/>
  <c r="Z16" i="9" s="1"/>
  <c r="X16" i="9"/>
  <c r="W16" i="9"/>
  <c r="A16" i="9"/>
  <c r="U16" i="9" s="1"/>
  <c r="V16" i="9" s="1"/>
  <c r="AD15" i="9"/>
  <c r="AC15" i="9"/>
  <c r="Y15" i="9"/>
  <c r="Z15" i="9" s="1"/>
  <c r="AA15" i="9" s="1"/>
  <c r="AB15" i="9" s="1"/>
  <c r="X15" i="9"/>
  <c r="W15" i="9"/>
  <c r="A15" i="9"/>
  <c r="U15" i="9" s="1"/>
  <c r="V15" i="9" s="1"/>
  <c r="AD14" i="9"/>
  <c r="AC14" i="9"/>
  <c r="Y14" i="9"/>
  <c r="Z14" i="9" s="1"/>
  <c r="AA14" i="9" s="1"/>
  <c r="AB14" i="9" s="1"/>
  <c r="X14" i="9"/>
  <c r="W14" i="9"/>
  <c r="A14" i="9"/>
  <c r="U14" i="9" s="1"/>
  <c r="V14" i="9" s="1"/>
  <c r="AD13" i="9"/>
  <c r="AC13" i="9"/>
  <c r="Y13" i="9"/>
  <c r="Z13" i="9" s="1"/>
  <c r="AA13" i="9" s="1"/>
  <c r="AB13" i="9" s="1"/>
  <c r="X13" i="9"/>
  <c r="W13" i="9"/>
  <c r="A13" i="9"/>
  <c r="U13" i="9" s="1"/>
  <c r="V13" i="9" s="1"/>
  <c r="AD12" i="9"/>
  <c r="AC12" i="9"/>
  <c r="Y12" i="9"/>
  <c r="Z12" i="9" s="1"/>
  <c r="AA12" i="9" s="1"/>
  <c r="AB12" i="9" s="1"/>
  <c r="X12" i="9"/>
  <c r="W12" i="9"/>
  <c r="A12" i="9"/>
  <c r="U12" i="9" s="1"/>
  <c r="V12" i="9" s="1"/>
  <c r="AD11" i="9"/>
  <c r="AC11" i="9"/>
  <c r="Y11" i="9"/>
  <c r="Z11" i="9" s="1"/>
  <c r="AA11" i="9" s="1"/>
  <c r="AB11" i="9" s="1"/>
  <c r="X11" i="9"/>
  <c r="W11" i="9"/>
  <c r="U11" i="9"/>
  <c r="V11" i="9" s="1"/>
  <c r="A11" i="9"/>
  <c r="AD10" i="9"/>
  <c r="AC10" i="9"/>
  <c r="Y10" i="9"/>
  <c r="Z10" i="9" s="1"/>
  <c r="X10" i="9"/>
  <c r="W10" i="9"/>
  <c r="A10" i="9"/>
  <c r="U10" i="9" s="1"/>
  <c r="V10" i="9" s="1"/>
  <c r="AD9" i="9"/>
  <c r="AC9" i="9"/>
  <c r="Y9" i="9"/>
  <c r="Z9" i="9" s="1"/>
  <c r="X9" i="9"/>
  <c r="W9" i="9"/>
  <c r="A9" i="9"/>
  <c r="U9" i="9" s="1"/>
  <c r="V9" i="9" s="1"/>
  <c r="E3" i="9"/>
  <c r="E2" i="9"/>
  <c r="G25" i="8"/>
  <c r="G26" i="8" s="1"/>
  <c r="X23" i="8"/>
  <c r="AD18" i="8"/>
  <c r="AC18" i="8"/>
  <c r="Y18" i="8"/>
  <c r="Z18" i="8" s="1"/>
  <c r="X18" i="8"/>
  <c r="W18" i="8"/>
  <c r="A18" i="8"/>
  <c r="U18" i="8" s="1"/>
  <c r="V18" i="8" s="1"/>
  <c r="AD17" i="8"/>
  <c r="AC17" i="8"/>
  <c r="Y17" i="8"/>
  <c r="Z17" i="8" s="1"/>
  <c r="X17" i="8"/>
  <c r="W17" i="8"/>
  <c r="A17" i="8"/>
  <c r="U17" i="8" s="1"/>
  <c r="V17" i="8" s="1"/>
  <c r="AD16" i="8"/>
  <c r="AC16" i="8"/>
  <c r="Y16" i="8"/>
  <c r="Z16" i="8" s="1"/>
  <c r="X16" i="8"/>
  <c r="W16" i="8"/>
  <c r="A16" i="8"/>
  <c r="U16" i="8" s="1"/>
  <c r="V16" i="8" s="1"/>
  <c r="AD15" i="8"/>
  <c r="AC15" i="8"/>
  <c r="Y15" i="8"/>
  <c r="Z15" i="8" s="1"/>
  <c r="X15" i="8"/>
  <c r="W15" i="8"/>
  <c r="A15" i="8"/>
  <c r="U15" i="8" s="1"/>
  <c r="V15" i="8" s="1"/>
  <c r="AD14" i="8"/>
  <c r="AC14" i="8"/>
  <c r="Y14" i="8"/>
  <c r="Z14" i="8" s="1"/>
  <c r="X14" i="8"/>
  <c r="W14" i="8"/>
  <c r="A14" i="8"/>
  <c r="U14" i="8" s="1"/>
  <c r="V14" i="8" s="1"/>
  <c r="AD13" i="8"/>
  <c r="AC13" i="8"/>
  <c r="Y13" i="8"/>
  <c r="Z13" i="8" s="1"/>
  <c r="X13" i="8"/>
  <c r="W13" i="8"/>
  <c r="A13" i="8"/>
  <c r="U13" i="8" s="1"/>
  <c r="V13" i="8" s="1"/>
  <c r="AD12" i="8"/>
  <c r="AC12" i="8"/>
  <c r="Y12" i="8"/>
  <c r="Z12" i="8" s="1"/>
  <c r="X12" i="8"/>
  <c r="W12" i="8"/>
  <c r="A12" i="8"/>
  <c r="U12" i="8" s="1"/>
  <c r="V12" i="8" s="1"/>
  <c r="AD11" i="8"/>
  <c r="AC11" i="8"/>
  <c r="Y11" i="8"/>
  <c r="Z11" i="8" s="1"/>
  <c r="X11" i="8"/>
  <c r="W11" i="8"/>
  <c r="A11" i="8"/>
  <c r="U11" i="8" s="1"/>
  <c r="V11" i="8" s="1"/>
  <c r="AD10" i="8"/>
  <c r="AC10" i="8"/>
  <c r="Y10" i="8"/>
  <c r="Z10" i="8" s="1"/>
  <c r="X10" i="8"/>
  <c r="W10" i="8"/>
  <c r="A10" i="8"/>
  <c r="U10" i="8" s="1"/>
  <c r="V10" i="8" s="1"/>
  <c r="AD9" i="8"/>
  <c r="AC9" i="8"/>
  <c r="Y9" i="8"/>
  <c r="Z9" i="8" s="1"/>
  <c r="X9" i="8"/>
  <c r="W9" i="8"/>
  <c r="W20" i="8" s="1"/>
  <c r="A9" i="8"/>
  <c r="U9" i="8" s="1"/>
  <c r="V9" i="8" s="1"/>
  <c r="E3" i="8"/>
  <c r="E2" i="8"/>
  <c r="A9" i="7"/>
  <c r="U9" i="7" s="1"/>
  <c r="V9" i="7" s="1"/>
  <c r="A10" i="7"/>
  <c r="U10" i="7" s="1"/>
  <c r="V10" i="7" s="1"/>
  <c r="A11" i="7"/>
  <c r="U11" i="7" s="1"/>
  <c r="V11" i="7" s="1"/>
  <c r="A12" i="7"/>
  <c r="U12" i="7" s="1"/>
  <c r="V12" i="7" s="1"/>
  <c r="A13" i="7"/>
  <c r="U13" i="7" s="1"/>
  <c r="V13" i="7" s="1"/>
  <c r="A14" i="7"/>
  <c r="U14" i="7" s="1"/>
  <c r="V14" i="7" s="1"/>
  <c r="A15" i="7"/>
  <c r="U15" i="7" s="1"/>
  <c r="V15" i="7" s="1"/>
  <c r="A16" i="7"/>
  <c r="U16" i="7" s="1"/>
  <c r="V16" i="7" s="1"/>
  <c r="A17" i="7"/>
  <c r="U17" i="7" s="1"/>
  <c r="V17" i="7" s="1"/>
  <c r="A18" i="7"/>
  <c r="U18" i="7" s="1"/>
  <c r="V18" i="7" s="1"/>
  <c r="E3" i="7"/>
  <c r="E2" i="7"/>
  <c r="G25" i="7"/>
  <c r="G26" i="7" s="1"/>
  <c r="X23" i="7"/>
  <c r="AD18" i="7"/>
  <c r="AC18" i="7"/>
  <c r="Y18" i="7"/>
  <c r="Z18" i="7" s="1"/>
  <c r="X18" i="7"/>
  <c r="AA18" i="7" s="1"/>
  <c r="AB18" i="7" s="1"/>
  <c r="W18" i="7"/>
  <c r="AD17" i="7"/>
  <c r="AC17" i="7"/>
  <c r="Y17" i="7"/>
  <c r="Z17" i="7" s="1"/>
  <c r="X17" i="7"/>
  <c r="W17" i="7"/>
  <c r="AD16" i="7"/>
  <c r="AC16" i="7"/>
  <c r="Y16" i="7"/>
  <c r="Z16" i="7" s="1"/>
  <c r="X16" i="7"/>
  <c r="W16" i="7"/>
  <c r="AD15" i="7"/>
  <c r="AC15" i="7"/>
  <c r="Y15" i="7"/>
  <c r="Z15" i="7" s="1"/>
  <c r="X15" i="7"/>
  <c r="W15" i="7"/>
  <c r="AD14" i="7"/>
  <c r="AC14" i="7"/>
  <c r="Y14" i="7"/>
  <c r="Z14" i="7" s="1"/>
  <c r="X14" i="7"/>
  <c r="W14" i="7"/>
  <c r="AD13" i="7"/>
  <c r="AC13" i="7"/>
  <c r="Y13" i="7"/>
  <c r="Z13" i="7" s="1"/>
  <c r="X13" i="7"/>
  <c r="W13" i="7"/>
  <c r="AD12" i="7"/>
  <c r="AC12" i="7"/>
  <c r="Y12" i="7"/>
  <c r="Z12" i="7" s="1"/>
  <c r="X12" i="7"/>
  <c r="W12" i="7"/>
  <c r="AD11" i="7"/>
  <c r="AC11" i="7"/>
  <c r="Y11" i="7"/>
  <c r="Z11" i="7" s="1"/>
  <c r="X11" i="7"/>
  <c r="W11" i="7"/>
  <c r="AD10" i="7"/>
  <c r="AC10" i="7"/>
  <c r="Y10" i="7"/>
  <c r="Z10" i="7" s="1"/>
  <c r="X10" i="7"/>
  <c r="W10" i="7"/>
  <c r="AD9" i="7"/>
  <c r="AC9" i="7"/>
  <c r="Y9" i="7"/>
  <c r="Z9" i="7" s="1"/>
  <c r="X9" i="7"/>
  <c r="W9" i="7"/>
  <c r="AA10" i="8" l="1"/>
  <c r="AB10" i="8" s="1"/>
  <c r="AA13" i="8"/>
  <c r="AB13" i="8" s="1"/>
  <c r="AA18" i="9"/>
  <c r="AB18" i="9" s="1"/>
  <c r="W20" i="9"/>
  <c r="X20" i="9"/>
  <c r="AA9" i="9"/>
  <c r="AB9" i="9" s="1"/>
  <c r="AA17" i="9"/>
  <c r="AB17" i="9" s="1"/>
  <c r="AD20" i="8"/>
  <c r="AE16" i="8" s="1"/>
  <c r="AF16" i="8" s="1"/>
  <c r="L16" i="8" s="1"/>
  <c r="AA17" i="8"/>
  <c r="AB17" i="8" s="1"/>
  <c r="AC20" i="8"/>
  <c r="AC24" i="8" s="1"/>
  <c r="AA16" i="8"/>
  <c r="AB16" i="8" s="1"/>
  <c r="AD20" i="9"/>
  <c r="AE15" i="9" s="1"/>
  <c r="AF15" i="9" s="1"/>
  <c r="L15" i="9" s="1"/>
  <c r="AC20" i="9"/>
  <c r="J21" i="9" s="1"/>
  <c r="J20" i="9" s="1"/>
  <c r="AA15" i="8"/>
  <c r="AB15" i="8" s="1"/>
  <c r="AA14" i="8"/>
  <c r="AB14" i="8" s="1"/>
  <c r="AA12" i="8"/>
  <c r="AB12" i="8" s="1"/>
  <c r="X20" i="8"/>
  <c r="X24" i="8" s="1"/>
  <c r="AA11" i="8"/>
  <c r="AB11" i="8" s="1"/>
  <c r="AA9" i="8"/>
  <c r="AB9" i="8" s="1"/>
  <c r="AD20" i="7"/>
  <c r="AE10" i="7" s="1"/>
  <c r="AF10" i="7" s="1"/>
  <c r="L10" i="7" s="1"/>
  <c r="W20" i="7"/>
  <c r="D21" i="7" s="1"/>
  <c r="D20" i="7" s="1"/>
  <c r="AA11" i="7"/>
  <c r="AB11" i="7" s="1"/>
  <c r="AA10" i="7"/>
  <c r="AB10" i="7" s="1"/>
  <c r="X20" i="7"/>
  <c r="G21" i="7" s="1"/>
  <c r="G20" i="7" s="1"/>
  <c r="AA10" i="9"/>
  <c r="AB10" i="9" s="1"/>
  <c r="AB20" i="9" s="1"/>
  <c r="G28" i="9" s="1"/>
  <c r="AA16" i="9"/>
  <c r="AB16" i="9" s="1"/>
  <c r="V20" i="9"/>
  <c r="W24" i="9"/>
  <c r="D21" i="9"/>
  <c r="X24" i="9"/>
  <c r="G21" i="9"/>
  <c r="G24" i="9"/>
  <c r="AA18" i="8"/>
  <c r="AB18" i="8" s="1"/>
  <c r="V20" i="8"/>
  <c r="W24" i="8"/>
  <c r="D21" i="8"/>
  <c r="G24" i="8"/>
  <c r="AA17" i="7"/>
  <c r="AB17" i="7" s="1"/>
  <c r="AA12" i="7"/>
  <c r="AB12" i="7" s="1"/>
  <c r="AC20" i="7"/>
  <c r="J21" i="7" s="1"/>
  <c r="J20" i="7" s="1"/>
  <c r="AA16" i="7"/>
  <c r="AB16" i="7" s="1"/>
  <c r="AA14" i="7"/>
  <c r="AB14" i="7" s="1"/>
  <c r="AA9" i="7"/>
  <c r="AB9" i="7" s="1"/>
  <c r="AA13" i="7"/>
  <c r="AB13" i="7" s="1"/>
  <c r="V20" i="7"/>
  <c r="AA15" i="7"/>
  <c r="AB15" i="7" s="1"/>
  <c r="G24" i="7"/>
  <c r="AE17" i="8" l="1"/>
  <c r="AF17" i="8" s="1"/>
  <c r="L17" i="8" s="1"/>
  <c r="AE18" i="8"/>
  <c r="AF18" i="8" s="1"/>
  <c r="L18" i="8" s="1"/>
  <c r="AE13" i="8"/>
  <c r="AF13" i="8" s="1"/>
  <c r="L13" i="8" s="1"/>
  <c r="AE10" i="8"/>
  <c r="AF10" i="8" s="1"/>
  <c r="L10" i="8" s="1"/>
  <c r="AE12" i="8"/>
  <c r="AF12" i="8" s="1"/>
  <c r="L12" i="8" s="1"/>
  <c r="AE24" i="8"/>
  <c r="AE11" i="8"/>
  <c r="AF11" i="8" s="1"/>
  <c r="L11" i="8" s="1"/>
  <c r="AE14" i="8"/>
  <c r="AF14" i="8" s="1"/>
  <c r="L14" i="8" s="1"/>
  <c r="AE9" i="8"/>
  <c r="AF9" i="8" s="1"/>
  <c r="L9" i="8" s="1"/>
  <c r="AE15" i="8"/>
  <c r="AF15" i="8" s="1"/>
  <c r="L15" i="8" s="1"/>
  <c r="AE18" i="9"/>
  <c r="AF18" i="9" s="1"/>
  <c r="L18" i="9" s="1"/>
  <c r="AE10" i="9"/>
  <c r="AF10" i="9" s="1"/>
  <c r="L10" i="9" s="1"/>
  <c r="AE17" i="9"/>
  <c r="AF17" i="9" s="1"/>
  <c r="L17" i="9" s="1"/>
  <c r="AE11" i="9"/>
  <c r="AF11" i="9" s="1"/>
  <c r="L11" i="9" s="1"/>
  <c r="AE16" i="9"/>
  <c r="AF16" i="9" s="1"/>
  <c r="L16" i="9" s="1"/>
  <c r="AE12" i="9"/>
  <c r="AF12" i="9" s="1"/>
  <c r="L12" i="9" s="1"/>
  <c r="J21" i="8"/>
  <c r="M21" i="8" s="1"/>
  <c r="AC24" i="7"/>
  <c r="AE11" i="7"/>
  <c r="AF11" i="7" s="1"/>
  <c r="L11" i="7" s="1"/>
  <c r="AE14" i="7"/>
  <c r="AF14" i="7" s="1"/>
  <c r="L14" i="7" s="1"/>
  <c r="AE9" i="7"/>
  <c r="AF9" i="7" s="1"/>
  <c r="L9" i="7" s="1"/>
  <c r="AE12" i="7"/>
  <c r="AF12" i="7" s="1"/>
  <c r="L12" i="7" s="1"/>
  <c r="AE18" i="7"/>
  <c r="AF18" i="7" s="1"/>
  <c r="L18" i="7" s="1"/>
  <c r="AE16" i="7"/>
  <c r="AF16" i="7" s="1"/>
  <c r="L16" i="7" s="1"/>
  <c r="AE13" i="7"/>
  <c r="AF13" i="7" s="1"/>
  <c r="L13" i="7" s="1"/>
  <c r="W24" i="7"/>
  <c r="AE17" i="7"/>
  <c r="AF17" i="7" s="1"/>
  <c r="L17" i="7" s="1"/>
  <c r="AE9" i="9"/>
  <c r="AF9" i="9" s="1"/>
  <c r="L9" i="9" s="1"/>
  <c r="AE13" i="9"/>
  <c r="AF13" i="9" s="1"/>
  <c r="L13" i="9" s="1"/>
  <c r="AE14" i="9"/>
  <c r="AF14" i="9" s="1"/>
  <c r="L14" i="9" s="1"/>
  <c r="AC24" i="9"/>
  <c r="G21" i="8"/>
  <c r="G20" i="8" s="1"/>
  <c r="AB20" i="8"/>
  <c r="G28" i="8" s="1"/>
  <c r="AE15" i="7"/>
  <c r="AF15" i="7" s="1"/>
  <c r="L15" i="7" s="1"/>
  <c r="X24" i="7"/>
  <c r="M21" i="9"/>
  <c r="L21" i="9"/>
  <c r="K21" i="9"/>
  <c r="J22" i="9"/>
  <c r="I21" i="9"/>
  <c r="G22" i="9"/>
  <c r="H21" i="9"/>
  <c r="F21" i="9"/>
  <c r="D22" i="9"/>
  <c r="E21" i="9"/>
  <c r="J22" i="8"/>
  <c r="F21" i="8"/>
  <c r="E21" i="8"/>
  <c r="D22" i="8"/>
  <c r="AD24" i="8"/>
  <c r="A19" i="8" s="1"/>
  <c r="AB20" i="7"/>
  <c r="G28" i="7" s="1"/>
  <c r="E21" i="7"/>
  <c r="D22" i="7"/>
  <c r="F21" i="7"/>
  <c r="M21" i="7"/>
  <c r="L21" i="7"/>
  <c r="K21" i="7"/>
  <c r="J22" i="7"/>
  <c r="G22" i="7"/>
  <c r="I21" i="7"/>
  <c r="H21" i="7"/>
  <c r="G22" i="8" l="1"/>
  <c r="AE24" i="7"/>
  <c r="K21" i="8"/>
  <c r="AE20" i="8"/>
  <c r="AF20" i="8" s="1"/>
  <c r="AD24" i="9"/>
  <c r="A19" i="9" s="1"/>
  <c r="AE24" i="9"/>
  <c r="AE20" i="9"/>
  <c r="AF20" i="9" s="1"/>
  <c r="H21" i="8"/>
  <c r="I21" i="8"/>
  <c r="AE20" i="7"/>
  <c r="AF20" i="7" s="1"/>
  <c r="AD24" i="7"/>
  <c r="A19" i="7" s="1"/>
  <c r="L21" i="8"/>
</calcChain>
</file>

<file path=xl/sharedStrings.xml><?xml version="1.0" encoding="utf-8"?>
<sst xmlns="http://schemas.openxmlformats.org/spreadsheetml/2006/main" count="320" uniqueCount="121">
  <si>
    <t>Žiadosť o nastavenie/ zmenu metód zdieľania a ich iterácií</t>
  </si>
  <si>
    <r>
      <rPr>
        <b/>
        <sz val="9"/>
        <color rgb="FF002060"/>
        <rFont val="Calibri"/>
        <family val="2"/>
        <charset val="238"/>
        <scheme val="minor"/>
      </rPr>
      <t>Obchodné meno</t>
    </r>
    <r>
      <rPr>
        <sz val="9"/>
        <color rgb="FF002060"/>
        <rFont val="Calibri"/>
        <family val="2"/>
        <charset val="238"/>
        <scheme val="minor"/>
      </rPr>
      <t xml:space="preserve"> výrobcu - zakladateľa skupiny zdieľania </t>
    </r>
    <r>
      <rPr>
        <i/>
        <sz val="9"/>
        <color rgb="FF002060"/>
        <rFont val="Calibri"/>
        <family val="2"/>
        <charset val="238"/>
        <scheme val="minor"/>
      </rPr>
      <t>(fyzická osoba - uvedie meno a priezvisko)</t>
    </r>
    <r>
      <rPr>
        <vertAlign val="superscript"/>
        <sz val="9"/>
        <color rgb="FF002060"/>
        <rFont val="Calibri"/>
        <family val="2"/>
        <charset val="238"/>
        <scheme val="minor"/>
      </rPr>
      <t>1)</t>
    </r>
  </si>
  <si>
    <r>
      <rPr>
        <b/>
        <sz val="9"/>
        <color rgb="FF002060"/>
        <rFont val="Calibri"/>
        <family val="2"/>
        <charset val="238"/>
        <scheme val="minor"/>
      </rPr>
      <t>e-mail</t>
    </r>
    <r>
      <rPr>
        <vertAlign val="superscript"/>
        <sz val="9"/>
        <color rgb="FF002060"/>
        <rFont val="Calibri"/>
        <family val="2"/>
        <charset val="238"/>
        <scheme val="minor"/>
      </rPr>
      <t>1)</t>
    </r>
  </si>
  <si>
    <r>
      <rPr>
        <b/>
        <sz val="9"/>
        <color rgb="FF002060"/>
        <rFont val="Calibri"/>
        <family val="2"/>
        <charset val="238"/>
        <scheme val="minor"/>
      </rPr>
      <t>telefón</t>
    </r>
    <r>
      <rPr>
        <vertAlign val="superscript"/>
        <sz val="9"/>
        <color rgb="FF002060"/>
        <rFont val="Calibri"/>
        <family val="2"/>
        <charset val="238"/>
        <scheme val="minor"/>
      </rPr>
      <t>1)</t>
    </r>
  </si>
  <si>
    <t>ako osoba oprávnená konať za skupinu zdieľania (zakladateľ skupiny zdieľania) s názvom</t>
  </si>
  <si>
    <r>
      <rPr>
        <b/>
        <sz val="9"/>
        <color rgb="FF002060"/>
        <rFont val="Calibri"/>
        <family val="2"/>
        <charset val="238"/>
        <scheme val="minor"/>
      </rPr>
      <t>Názov skupiny zdieľania</t>
    </r>
    <r>
      <rPr>
        <vertAlign val="superscript"/>
        <sz val="9"/>
        <color rgb="FF002060"/>
        <rFont val="Calibri"/>
        <family val="2"/>
        <charset val="238"/>
        <scheme val="minor"/>
      </rPr>
      <t>1)</t>
    </r>
  </si>
  <si>
    <r>
      <rPr>
        <b/>
        <sz val="9"/>
        <color rgb="FF002060"/>
        <rFont val="Calibri"/>
        <family val="2"/>
        <charset val="238"/>
        <scheme val="minor"/>
      </rPr>
      <t>EIC kód skupiny zdieľania</t>
    </r>
    <r>
      <rPr>
        <vertAlign val="superscript"/>
        <sz val="9"/>
        <color rgb="FF002060"/>
        <rFont val="Calibri"/>
        <family val="2"/>
        <charset val="238"/>
        <scheme val="minor"/>
      </rPr>
      <t>2)</t>
    </r>
  </si>
  <si>
    <r>
      <t xml:space="preserve">žiadam o nastavenie/ zmenu metód zdieľania a ich iterácií </t>
    </r>
    <r>
      <rPr>
        <sz val="11"/>
        <color rgb="FF002060"/>
        <rFont val="Calibri"/>
        <family val="2"/>
        <charset val="238"/>
        <scheme val="minor"/>
      </rPr>
      <t>(poradie ich použitia)</t>
    </r>
    <r>
      <rPr>
        <b/>
        <sz val="11"/>
        <color rgb="FF002060"/>
        <rFont val="Calibri"/>
        <family val="2"/>
        <charset val="238"/>
        <scheme val="minor"/>
      </rPr>
      <t xml:space="preserve">, ktoré budú použité pre skupinu zdieľania podľa príloh tejto žiadosti. </t>
    </r>
  </si>
  <si>
    <r>
      <t>EIC kódy odberných miest členov skupiny zdieľania</t>
    </r>
    <r>
      <rPr>
        <b/>
        <vertAlign val="superscript"/>
        <sz val="11"/>
        <color rgb="FF002060"/>
        <rFont val="Calibri"/>
        <family val="2"/>
        <charset val="238"/>
        <scheme val="minor"/>
      </rPr>
      <t>1)</t>
    </r>
    <r>
      <rPr>
        <b/>
        <sz val="11"/>
        <color rgb="FF002060"/>
        <rFont val="Calibri"/>
        <family val="2"/>
        <charset val="238"/>
        <scheme val="minor"/>
      </rPr>
      <t>: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</si>
  <si>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</si>
  <si>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</si>
  <si>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</si>
  <si>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</si>
  <si>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</si>
  <si>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</si>
  <si>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</si>
  <si>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</si>
  <si>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</si>
  <si>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</si>
  <si>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Zvolené metódy zdieľania a ich iterácie nastavte:</t>
  </si>
  <si>
    <t>dňom zriadenia skupiny zdieľania, alebo</t>
  </si>
  <si>
    <t>pri zmene metód zdieľania a ich iterácií odo dňa:</t>
  </si>
  <si>
    <t>3)</t>
  </si>
  <si>
    <t xml:space="preserve">V </t>
  </si>
  <si>
    <t>dňa:</t>
  </si>
  <si>
    <r>
      <t>podpis</t>
    </r>
    <r>
      <rPr>
        <vertAlign val="superscript"/>
        <sz val="9"/>
        <color rgb="FF002060"/>
        <rFont val="Calibri"/>
        <family val="2"/>
        <charset val="238"/>
        <scheme val="minor"/>
      </rPr>
      <t>4)</t>
    </r>
  </si>
  <si>
    <t>Prílohy</t>
  </si>
  <si>
    <t>: žiadosť obsahuje</t>
  </si>
  <si>
    <t xml:space="preserve">ks príloh (počet nastavených iterácií metód zdieľania) </t>
  </si>
  <si>
    <t>Vyplnenie žiadosti a príloh žiadosti:</t>
  </si>
  <si>
    <t xml:space="preserve">Vyplňte Žiadosť. V Prílohách stanovte metódy zdieľania a ich poradie použitia (iterácie), tak ako ich chcete použiť vo svojej </t>
  </si>
  <si>
    <t xml:space="preserve">skupine zdieľania. Pre každú zvolenú metódu zdieľania (iteráciu) použite samostatnú prílohu. </t>
  </si>
  <si>
    <t>Spôsoby podania žiadosti:</t>
  </si>
  <si>
    <t>Podanie žiadosti osobne, alebo odoslanie poštou:</t>
  </si>
  <si>
    <t>Vyplnenú Žiadosť a všetky vyplnené Prílohy v ktorých ste zvolili metódu zdieľania vytlačte. Žiadosť podpíšte na určenom mieste.</t>
  </si>
  <si>
    <t>Všetky vytlačené dokumenty predložte na ktoromkoľvek Zákazníckom centre, alebo odošlite poštou na adresu spoločnosti.</t>
  </si>
  <si>
    <t>Podanie žiadosti elektronicky:</t>
  </si>
  <si>
    <t>Súbor odošlite elektronicky prostredníctvom formulára na adrese:</t>
  </si>
  <si>
    <t>https://www.vse.sk/potrebujem_poradit/produkty</t>
  </si>
  <si>
    <t>Vysvetlivky:</t>
  </si>
  <si>
    <r>
      <rPr>
        <i/>
        <vertAlign val="superscript"/>
        <sz val="8"/>
        <color rgb="FF002060"/>
        <rFont val="Calibri"/>
        <family val="2"/>
        <charset val="238"/>
        <scheme val="minor"/>
      </rPr>
      <t>1)</t>
    </r>
    <r>
      <rPr>
        <i/>
        <sz val="8"/>
        <color rgb="FF002060"/>
        <rFont val="Calibri"/>
        <family val="2"/>
        <charset val="238"/>
        <scheme val="minor"/>
      </rPr>
      <t xml:space="preserve"> Povinný údaj</t>
    </r>
  </si>
  <si>
    <r>
      <rPr>
        <i/>
        <vertAlign val="superscript"/>
        <sz val="8"/>
        <color rgb="FF002060"/>
        <rFont val="Calibri"/>
        <family val="2"/>
        <charset val="238"/>
        <scheme val="minor"/>
      </rPr>
      <t xml:space="preserve"> 2)</t>
    </r>
    <r>
      <rPr>
        <i/>
        <sz val="8"/>
        <color rgb="FF002060"/>
        <rFont val="Calibri"/>
        <family val="2"/>
        <charset val="238"/>
        <scheme val="minor"/>
      </rPr>
      <t xml:space="preserve"> Uveďte iba pri podaní žiadosti o zmenu metódy zdieľania v existujúcej skupine zdieľania. </t>
    </r>
  </si>
  <si>
    <r>
      <rPr>
        <i/>
        <vertAlign val="superscript"/>
        <sz val="8"/>
        <color rgb="FF002060"/>
        <rFont val="Calibri"/>
        <family val="2"/>
        <charset val="238"/>
        <scheme val="minor"/>
      </rPr>
      <t>3)</t>
    </r>
    <r>
      <rPr>
        <i/>
        <sz val="8"/>
        <color rgb="FF002060"/>
        <rFont val="Calibri"/>
        <family val="2"/>
        <charset val="238"/>
        <scheme val="minor"/>
      </rPr>
      <t xml:space="preserve"> V zmysle Obchodných podmienok je možné zvolenú metódu zdieľania zmeniť iba </t>
    </r>
    <r>
      <rPr>
        <b/>
        <i/>
        <sz val="8"/>
        <color rgb="FF002060"/>
        <rFont val="Calibri"/>
        <family val="2"/>
        <charset val="238"/>
        <scheme val="minor"/>
      </rPr>
      <t>od 1. dňa nasledujúceho mesiaca.</t>
    </r>
  </si>
  <si>
    <r>
      <t xml:space="preserve">    Vyplnenú žiadosť doručte </t>
    </r>
    <r>
      <rPr>
        <b/>
        <i/>
        <sz val="8"/>
        <color rgb="FF002060"/>
        <rFont val="Calibri"/>
        <family val="2"/>
        <charset val="238"/>
        <scheme val="minor"/>
      </rPr>
      <t>najneskôr 3 pracovné dni pred dňom platnosti zmeny</t>
    </r>
    <r>
      <rPr>
        <i/>
        <sz val="8"/>
        <color rgb="FF002060"/>
        <rFont val="Calibri"/>
        <family val="2"/>
        <charset val="238"/>
        <scheme val="minor"/>
      </rPr>
      <t xml:space="preserve">. </t>
    </r>
  </si>
  <si>
    <t xml:space="preserve">    V žiadosti môžete zvoliť max. 9 iterácií metód zdieľania. V každej iterácii potom len jednu z dostupných metód zdieľania.</t>
  </si>
  <si>
    <r>
      <rPr>
        <i/>
        <vertAlign val="superscript"/>
        <sz val="8"/>
        <color rgb="FF002060"/>
        <rFont val="Calibri"/>
        <family val="2"/>
        <charset val="238"/>
        <scheme val="minor"/>
      </rPr>
      <t>4)</t>
    </r>
    <r>
      <rPr>
        <i/>
        <sz val="8"/>
        <color rgb="FF002060"/>
        <rFont val="Calibri"/>
        <family val="2"/>
        <charset val="238"/>
        <scheme val="minor"/>
      </rPr>
      <t xml:space="preserve"> </t>
    </r>
    <r>
      <rPr>
        <b/>
        <i/>
        <sz val="8"/>
        <color rgb="FF002060"/>
        <rFont val="Calibri"/>
        <family val="2"/>
        <charset val="238"/>
        <scheme val="minor"/>
      </rPr>
      <t>Spoločnosť:</t>
    </r>
    <r>
      <rPr>
        <i/>
        <sz val="8"/>
        <color rgb="FF002060"/>
        <rFont val="Calibri"/>
        <family val="2"/>
        <charset val="238"/>
        <scheme val="minor"/>
      </rPr>
      <t xml:space="preserve"> ak je výrobcom a zakladateľom skupiny zdieľania právnická osoba, alebo živnostník – podpisuje osoba </t>
    </r>
  </si>
  <si>
    <r>
      <t xml:space="preserve">     oprávnená konať podľa príslušného registra (OR SR, ŽR SR a pod.). </t>
    </r>
    <r>
      <rPr>
        <b/>
        <i/>
        <sz val="8"/>
        <color rgb="FF002060"/>
        <rFont val="Calibri"/>
        <family val="2"/>
        <charset val="238"/>
        <scheme val="minor"/>
      </rPr>
      <t>Fyzická osoba</t>
    </r>
    <r>
      <rPr>
        <i/>
        <sz val="8"/>
        <color rgb="FF002060"/>
        <rFont val="Calibri"/>
        <family val="2"/>
        <charset val="238"/>
        <scheme val="minor"/>
      </rPr>
      <t xml:space="preserve"> – nepodnikateľ: podpis výrobcu </t>
    </r>
  </si>
  <si>
    <t xml:space="preserve">     zakladateľa skupiny zdieľania</t>
  </si>
  <si>
    <t>Energetika Slovensko, a.s.</t>
  </si>
  <si>
    <t>Zapísaná v obchodnom registri Mestského súdu Bratislava III</t>
  </si>
  <si>
    <t>Sídlo: Čulenova 6, 811 09 Bratislava</t>
  </si>
  <si>
    <t>oddiel Sa, vložka č. 7830/B</t>
  </si>
  <si>
    <t>Korešpondenčná adresa: Mlynská 31, 042 91 Košice, www.vse.sk</t>
  </si>
  <si>
    <t>IČO 44 43 767, DIČ: 2022730457, IČ DPH: 2022730457</t>
  </si>
  <si>
    <t>Názov skupiny zdieľania:</t>
  </si>
  <si>
    <t>EIC skupiny zdieľania:</t>
  </si>
  <si>
    <t>Číslo iterácie</t>
  </si>
  <si>
    <t xml:space="preserve">Maximálny podiel dostupných  prebytkov elektriny určený na zdieľanie v tejto iterácii (%) </t>
  </si>
  <si>
    <r>
      <t xml:space="preserve">Zvoľte </t>
    </r>
    <r>
      <rPr>
        <b/>
        <sz val="10"/>
        <color rgb="FF002060"/>
        <rFont val="Calibri"/>
        <family val="2"/>
        <charset val="238"/>
        <scheme val="minor"/>
      </rPr>
      <t>jednu z metód zdieľania</t>
    </r>
    <r>
      <rPr>
        <sz val="10"/>
        <color rgb="FF002060"/>
        <rFont val="Calibri"/>
        <family val="2"/>
        <charset val="238"/>
        <scheme val="minor"/>
      </rPr>
      <t>, ktorá bude použitá v tejto iterácii</t>
    </r>
  </si>
  <si>
    <t>Dynamická</t>
  </si>
  <si>
    <t>Prioritná</t>
  </si>
  <si>
    <t>Statická</t>
  </si>
  <si>
    <t>Vyznačte krížikom "X" tie EIC pre ktoré má táto zvolená metóda použitá (viď Príklad 1 na liste Vzory vyplnenia)</t>
  </si>
  <si>
    <t>V ľavom stĺpci zvoľte poradie (prioritu) v akom budú prebytky elektriny prideľované jednotlivým EIC. V pravom stĺpci môžete stanoviť maximálna percentuálna časť elektriny z celkového prerozdeľovaného množstva v danej iterácii, ktorá môže byť daným OOM alokovaná.</t>
  </si>
  <si>
    <t>Zvoľte veľkosť alokácie (pevne stanoveného podielu) podľa ktorého bude dostupná zdieľaná elektrina pridelená zapojenému EIC (viď Príklad 3 na liste Vzory vyplnenia)</t>
  </si>
  <si>
    <t>EIC kód odberného miesta člena skupiny zdieľania</t>
  </si>
  <si>
    <t>Zvoľte prioritu (poradie)</t>
  </si>
  <si>
    <t>Maximálny percentuálny podiel (voliteľné)</t>
  </si>
  <si>
    <t>Zvoľte váhu alokácie zdieľanej elektriny pre konkrétne OM</t>
  </si>
  <si>
    <t xml:space="preserve">% podiel </t>
  </si>
  <si>
    <t>EIC</t>
  </si>
  <si>
    <t>Dyn.</t>
  </si>
  <si>
    <t>Spolu</t>
  </si>
  <si>
    <t>Použitá metóda</t>
  </si>
  <si>
    <t>Počet metód zdieľania</t>
  </si>
  <si>
    <t>X</t>
  </si>
  <si>
    <t>Použitá metóda?</t>
  </si>
  <si>
    <t>Počet metód</t>
  </si>
  <si>
    <t>Použitie metódy?</t>
  </si>
  <si>
    <r>
      <t xml:space="preserve">9 </t>
    </r>
    <r>
      <rPr>
        <sz val="10"/>
        <color rgb="FF002060"/>
        <rFont val="Calibri"/>
        <family val="2"/>
        <charset val="238"/>
        <scheme val="minor"/>
      </rPr>
      <t>(dosiahli ste maximálny možný počet iterácií)</t>
    </r>
  </si>
  <si>
    <t>O metódach zdieľania</t>
  </si>
  <si>
    <t>Prebytky elektriny sú vyhodnocované v 15 minútových intervaloch počas celého dňa a prideľované jednotlivým členom skupiny zdieľania podľa zvolených metód zdieľania.</t>
  </si>
  <si>
    <r>
      <t xml:space="preserve">Aktuálne sú dostupné tri metódy zdieľania: </t>
    </r>
    <r>
      <rPr>
        <b/>
        <i/>
        <sz val="11"/>
        <color rgb="FF002060"/>
        <rFont val="Calibri"/>
        <family val="2"/>
        <charset val="238"/>
        <scheme val="minor"/>
      </rPr>
      <t>dynamická, prioritná a statická metóda zdieľania</t>
    </r>
    <r>
      <rPr>
        <i/>
        <sz val="11"/>
        <color rgb="FF002060"/>
        <rFont val="Calibri"/>
        <family val="2"/>
        <charset val="238"/>
        <scheme val="minor"/>
      </rPr>
      <t>.</t>
    </r>
  </si>
  <si>
    <t>Výrobca môže pre svoju skupinu zdieľania zvoliť ktorúkoľvek z dostupných metód zdieľania v rôznom poradí a počte opakovaní.</t>
  </si>
  <si>
    <r>
      <t>Metódy zdieľania sa môžu striedať alebo opakovať v tzv.</t>
    </r>
    <r>
      <rPr>
        <b/>
        <i/>
        <sz val="11"/>
        <color rgb="FF002060"/>
        <rFont val="Calibri"/>
        <family val="2"/>
        <charset val="238"/>
        <scheme val="minor"/>
      </rPr>
      <t xml:space="preserve"> iteráciách</t>
    </r>
    <r>
      <rPr>
        <i/>
        <sz val="11"/>
        <color rgb="FF002060"/>
        <rFont val="Calibri"/>
        <family val="2"/>
        <charset val="238"/>
        <scheme val="minor"/>
      </rPr>
      <t xml:space="preserve">. Takýchto iterácií môže byť </t>
    </r>
    <r>
      <rPr>
        <b/>
        <i/>
        <sz val="11"/>
        <color rgb="FF002060"/>
        <rFont val="Calibri"/>
        <family val="2"/>
        <charset val="238"/>
        <scheme val="minor"/>
      </rPr>
      <t>najviac deväť</t>
    </r>
    <r>
      <rPr>
        <i/>
        <sz val="11"/>
        <color rgb="FF002060"/>
        <rFont val="Calibri"/>
        <family val="2"/>
        <charset val="238"/>
        <scheme val="minor"/>
      </rPr>
      <t>.</t>
    </r>
  </si>
  <si>
    <r>
      <t xml:space="preserve">V každej iterácii môže byť použitá </t>
    </r>
    <r>
      <rPr>
        <b/>
        <i/>
        <sz val="11"/>
        <color rgb="FF002060"/>
        <rFont val="Calibri"/>
        <family val="2"/>
        <charset val="238"/>
        <scheme val="minor"/>
      </rPr>
      <t>len jedna metóda zdieľania</t>
    </r>
    <r>
      <rPr>
        <i/>
        <sz val="11"/>
        <color rgb="FF002060"/>
        <rFont val="Calibri"/>
        <family val="2"/>
        <charset val="238"/>
        <scheme val="minor"/>
      </rPr>
      <t>. Ak chce výrobca použiť ďalšiu metódu zdieľania - použije ju v ďalšej iterácií.</t>
    </r>
  </si>
  <si>
    <t xml:space="preserve">Je na rozhodnutí výrobcu - zakladateľa skupiny zdieľania ako jednotlivé odberné miesta vo svojej skupine zapojí do zdieľania (zaradením do príslušnej iterácie). </t>
  </si>
  <si>
    <t>Platí, že každé odberné miesto (EIC) musí byť zapojené aspoň do jednej iterácie - inak mu nebude zdieľaný žiadny prebytok elektriny.</t>
  </si>
  <si>
    <t>Dynamická metóda zdieľania</t>
  </si>
  <si>
    <t>Vo vzorovom príklade sa výrobca rozhodol v tejto iterácii použiť 70% z disponibilného objemu prebytkov elektriny.</t>
  </si>
  <si>
    <t>V tejto metóde zdieľania výrobca určuje len to, ktoré OM bude do metódy zapojené.</t>
  </si>
  <si>
    <t>Vo vzore vyplnenia tabuľky bude dynamická metóda zdieľania použitá pre prvé, tretie, šieste a siedme OM v kupine zdieľania.</t>
  </si>
  <si>
    <t>Zvoleným OM bude poskytnutý taký objem disponibilných prebytkov elektriny, ktorý zodpovedá ich podielu na skutočnej spotrebe zvolených OM v danom 15 minútovom intervale.</t>
  </si>
  <si>
    <t>Najviac prebytkov získa to OM, ktoré malo najvyššiu vlastnú spotrebu. Najmenej OM s najnižšou vlastnou spotrebou.</t>
  </si>
  <si>
    <t>Vypočítaný objem prebytkov bude každému zvolenému OM pridelený najviac do výšky svojej vlastnej spotreby.</t>
  </si>
  <si>
    <t>Neoznačeným OM, ktoré nebudú do tejto iterácie zapojené nebude poskytnutý žiadny prebytok elektriny.</t>
  </si>
  <si>
    <t>Prebytky, ktoré nebolo možné rozdeliť medzi zvolené OM budú posunuté do ďalšej iterácie.</t>
  </si>
  <si>
    <t>Ak nenasleduje žiadna ďalšia iterácia - nespotrebované prebytky sú uložené do virtuálnej batérie (výrobca z domácnosti) alebo do výkupu prebytkov elektriny (výrobca - podnikateľ)</t>
  </si>
  <si>
    <t>Prioritná metóda zdieľania</t>
  </si>
  <si>
    <t xml:space="preserve">Do druhej iterácie vstupuje prebytok elektriny, ktorý nebol použitý v prvej iterácii. Do tohto objemu vstupuje tiež prebytok elektriny, ktorý nebolo možné prerozdelíť v predchádzajúcej iterácii. </t>
  </si>
  <si>
    <t>Vo vzorovom príklade sa výrobca rozhodol v tejto iterácii použiť 75% z disponibilného objemu prebytkov elektriny.</t>
  </si>
  <si>
    <t>V tejto metóde zdieľania výrobca určuje poradie v ktorom bude disponibilný zostatok elektriny prideľovaný jednotlivým odberným miestam.</t>
  </si>
  <si>
    <t>Ako prvé v poradí bude uspokojené prvé OM, potom tretie, štvrté, šieste a siedme OM.</t>
  </si>
  <si>
    <t>Výrobca môže (nepovinný parameter) určiť každému zvolenému OM maximálny objem prebytkov elektriny, ktorý mu bude pridelený z dostupného objemu prebytkov.</t>
  </si>
  <si>
    <t>Súčet týchto podielov nemôže prekročiť 100%.</t>
  </si>
  <si>
    <t xml:space="preserve">Ak výrobca neurčí tento podiel (štvrté a siedme OM) - odbernému miestu bude v momente kedy príde na neho rad k dispozícii </t>
  </si>
  <si>
    <t>celý zostávajúci objem prebytkov, ktoré neboli prerozdelené predchádzajúcim OM - a to až do výšky jeho skutočnej spotreby.</t>
  </si>
  <si>
    <t xml:space="preserve">Nasledujúce OM v poradí získa vždy určený podiel na ešte neprerozdelenom zostatku prebytkov elektriny - ak bude nejaký objem prebytkov elektriny ešte k dispozícii. </t>
  </si>
  <si>
    <t>Prebytky, ktoré v tejto iterácii nebolo možné rozdeliť medzi zvolené OM - budú posunuté do ďalšej iterácie.</t>
  </si>
  <si>
    <t>Statická metóda zdieľania</t>
  </si>
  <si>
    <t xml:space="preserve">Do tretej vzorovej iterácie vstupuje prebytok elektriny, ktorý nebol použitý v predchádzajúcich iteráciách. </t>
  </si>
  <si>
    <t>Vo vzorovom príklade sa výrobca rozhodol v tejto iterácii použiť 90% z disponibilného objemu prebytkov elektriny.</t>
  </si>
  <si>
    <t xml:space="preserve">V tejto metóde zdieľania výrobca určuje každému zvolenému OM váhu (pevný podiel) podľa ktorej bude určený podiel z disponibilného zostatku prebytkov elektriny OM. </t>
  </si>
  <si>
    <t xml:space="preserve">Piate a šieste OM označil váhou 2. Každé z nich získa 28,57% z dostupného objemu prebytkov elektriny. </t>
  </si>
  <si>
    <t>Druhé, tretie a štvrté OM označil váhou 1 (nižšou), každé z nich získa po 14,29% z dostupného objemu prebytkov elektriny.</t>
  </si>
  <si>
    <t>Podiel elektriny, ktorý OM prináleží v závislosti na stanovenej váhe nemusíte prepočítavať - výpočet je automaticky nastavený.</t>
  </si>
  <si>
    <t xml:space="preserve">Aj v tejto metóde zdieľania sa môže výrobca rozhodnúť, že niektoré OM do iterácie nezapojí. Takému OM nebude v tejto iterácii pridelený žiadny prebytok elektriny. </t>
  </si>
  <si>
    <t xml:space="preserve">Vypočítaný prebytok elektriny je zvolenenému OM pridelený vždy len do výšky jeho skutočnej spotreby.  </t>
  </si>
  <si>
    <t>V ľavom stĺpci vyznačte krížikom "X" tie EIC pre ktoré má byť zvolená metóda použitá. Pravý stĺpec nevyplňujte (viď Príklad 1 na liste Vzory vyplnenia)</t>
  </si>
  <si>
    <t>V ľavom stĺpci zvoľte poradie (prioritu) v akom budú prebytky elektriny prideľované jednotlivým EIC. V pravom stĺpci stanovte podiel disponibilných prebytkov elektiiny (v %) v ktorom bude prebytok elektriny konkrétnemu EIC pridelený (viď Príklad 2 na liste Vzory vyplnenia)</t>
  </si>
  <si>
    <t>V ľavom stĺpci zvoľte veľkosť alokácie (pevne stanoveného podielu) podľa ktorého bude dostupná zdieľaná elektrina pridelená zapojenému EIC (viď Príklad 3 na liste Vzory vyplnenia)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</si>
</sst>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26"/>
      <color rgb="FF002060"/>
      <name val="Calibri"/>
      <family val="2"/>
      <charset val="238"/>
      <scheme val="minor"/>
    </font>
    <font>
      <i/>
      <sz val="9"/>
      <color rgb="FF002060"/>
      <name val="Calibri"/>
      <family val="2"/>
      <charset val="238"/>
      <scheme val="minor"/>
    </font>
    <font>
      <sz val="9"/>
      <color rgb="FF002060"/>
      <name val="Calibri"/>
      <family val="2"/>
      <charset val="238"/>
      <scheme val="minor"/>
    </font>
    <font>
      <sz val="11"/>
      <color rgb="FF002060"/>
      <name val="Calibri"/>
      <family val="2"/>
      <charset val="238"/>
    </font>
    <font>
      <b/>
      <sz val="22"/>
      <color rgb="FF002060"/>
      <name val="Calibri"/>
      <family val="2"/>
      <charset val="238"/>
      <scheme val="minor"/>
    </font>
    <font>
      <b/>
      <sz val="11"/>
      <color rgb="FF002060"/>
      <name val="Calibri"/>
      <family val="2"/>
      <charset val="238"/>
      <scheme val="minor"/>
    </font>
    <font>
      <sz val="10"/>
      <color rgb="FF002060"/>
      <name val="Calibri"/>
      <family val="2"/>
      <charset val="238"/>
      <scheme val="minor"/>
    </font>
    <font>
      <sz val="9"/>
      <color rgb="FF002060"/>
      <name val="Calibri"/>
      <family val="2"/>
      <charset val="238"/>
    </font>
    <font>
      <sz val="14"/>
      <color rgb="FF002060"/>
      <name val="Calibri"/>
      <family val="2"/>
      <charset val="238"/>
      <scheme val="minor"/>
    </font>
    <font>
      <b/>
      <sz val="16"/>
      <color rgb="FF00206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rgb="FF002060"/>
      <name val="Calibri"/>
      <family val="2"/>
      <charset val="238"/>
      <scheme val="minor"/>
    </font>
    <font>
      <b/>
      <sz val="20"/>
      <color rgb="FF002060"/>
      <name val="Calibri"/>
      <family val="2"/>
      <charset val="238"/>
      <scheme val="minor"/>
    </font>
    <font>
      <i/>
      <sz val="11"/>
      <color rgb="FF002060"/>
      <name val="Calibri"/>
      <family val="2"/>
      <charset val="238"/>
      <scheme val="minor"/>
    </font>
    <font>
      <i/>
      <sz val="10"/>
      <color rgb="FF002060"/>
      <name val="Calibri"/>
      <family val="2"/>
      <charset val="238"/>
      <scheme val="minor"/>
    </font>
    <font>
      <b/>
      <sz val="10"/>
      <color rgb="FF002060"/>
      <name val="Calibri"/>
      <family val="2"/>
      <charset val="238"/>
      <scheme val="minor"/>
    </font>
    <font>
      <b/>
      <i/>
      <sz val="9"/>
      <color rgb="FFFF0000"/>
      <name val="Calibri"/>
      <family val="2"/>
      <charset val="238"/>
      <scheme val="minor"/>
    </font>
    <font>
      <b/>
      <i/>
      <sz val="11"/>
      <color rgb="FF002060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5"/>
      <color rgb="FF00206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vertAlign val="superscript"/>
      <sz val="11"/>
      <color rgb="FF002060"/>
      <name val="Calibri"/>
      <family val="2"/>
      <charset val="238"/>
      <scheme val="minor"/>
    </font>
    <font>
      <sz val="8"/>
      <color rgb="FF002060"/>
      <name val="Calibri"/>
      <family val="2"/>
      <charset val="238"/>
      <scheme val="minor"/>
    </font>
    <font>
      <b/>
      <i/>
      <sz val="9"/>
      <color rgb="FF002060"/>
      <name val="Calibri"/>
      <family val="2"/>
      <charset val="238"/>
      <scheme val="minor"/>
    </font>
    <font>
      <b/>
      <i/>
      <u/>
      <sz val="9"/>
      <color rgb="FF002060"/>
      <name val="Calibri"/>
      <family val="2"/>
      <charset val="238"/>
      <scheme val="minor"/>
    </font>
    <font>
      <b/>
      <i/>
      <sz val="16"/>
      <color rgb="FF00206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vertAlign val="superscript"/>
      <sz val="9"/>
      <color rgb="FF002060"/>
      <name val="Calibri"/>
      <family val="2"/>
      <charset val="238"/>
      <scheme val="minor"/>
    </font>
    <font>
      <b/>
      <vertAlign val="superscript"/>
      <sz val="11"/>
      <color rgb="FF00206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i/>
      <u/>
      <sz val="9"/>
      <color theme="10"/>
      <name val="Calibri"/>
      <family val="2"/>
      <charset val="238"/>
      <scheme val="minor"/>
    </font>
    <font>
      <b/>
      <sz val="9"/>
      <color rgb="FF002060"/>
      <name val="Calibri"/>
      <family val="2"/>
      <charset val="238"/>
      <scheme val="minor"/>
    </font>
    <font>
      <i/>
      <sz val="8"/>
      <color rgb="FF002060"/>
      <name val="Calibri"/>
      <family val="2"/>
      <charset val="238"/>
      <scheme val="minor"/>
    </font>
    <font>
      <i/>
      <vertAlign val="superscript"/>
      <sz val="8"/>
      <color rgb="FF002060"/>
      <name val="Calibri"/>
      <family val="2"/>
      <charset val="238"/>
      <scheme val="minor"/>
    </font>
    <font>
      <b/>
      <i/>
      <sz val="8"/>
      <color rgb="FF00206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2060"/>
      </right>
      <top style="thin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dotted">
        <color rgb="FF002060"/>
      </bottom>
      <diagonal/>
    </border>
    <border>
      <left style="medium">
        <color indexed="64"/>
      </left>
      <right/>
      <top style="medium">
        <color indexed="64"/>
      </top>
      <bottom style="thin">
        <color rgb="FF002060"/>
      </bottom>
      <diagonal/>
    </border>
    <border>
      <left/>
      <right/>
      <top style="medium">
        <color indexed="64"/>
      </top>
      <bottom style="thin">
        <color rgb="FF002060"/>
      </bottom>
      <diagonal/>
    </border>
    <border>
      <left/>
      <right style="medium">
        <color indexed="64"/>
      </right>
      <top style="medium">
        <color indexed="64"/>
      </top>
      <bottom style="thin">
        <color rgb="FF002060"/>
      </bottom>
      <diagonal/>
    </border>
    <border>
      <left style="medium">
        <color indexed="64"/>
      </left>
      <right/>
      <top style="thin">
        <color rgb="FF002060"/>
      </top>
      <bottom/>
      <diagonal/>
    </border>
    <border>
      <left/>
      <right style="medium">
        <color indexed="64"/>
      </right>
      <top style="thin">
        <color rgb="FF002060"/>
      </top>
      <bottom/>
      <diagonal/>
    </border>
    <border>
      <left style="medium">
        <color indexed="64"/>
      </left>
      <right/>
      <top style="thin">
        <color rgb="FF002060"/>
      </top>
      <bottom style="thin">
        <color rgb="FF002060"/>
      </bottom>
      <diagonal/>
    </border>
    <border>
      <left/>
      <right style="medium">
        <color indexed="64"/>
      </right>
      <top style="thin">
        <color rgb="FF002060"/>
      </top>
      <bottom style="thin">
        <color rgb="FF00206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rgb="FF002060"/>
      </top>
      <bottom/>
      <diagonal/>
    </border>
    <border>
      <left/>
      <right/>
      <top style="dotted">
        <color rgb="FF002060"/>
      </top>
      <bottom/>
      <diagonal/>
    </border>
    <border>
      <left style="thin">
        <color rgb="FF002060"/>
      </left>
      <right style="medium">
        <color indexed="64"/>
      </right>
      <top style="thin">
        <color rgb="FF002060"/>
      </top>
      <bottom style="dotted">
        <color rgb="FF002060"/>
      </bottom>
      <diagonal/>
    </border>
    <border>
      <left style="thin">
        <color rgb="FF00206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rgb="FF002060"/>
      </right>
      <top style="medium">
        <color indexed="64"/>
      </top>
      <bottom style="thin">
        <color rgb="FF002060"/>
      </bottom>
      <diagonal/>
    </border>
    <border>
      <left/>
      <right style="thin">
        <color rgb="FF002060"/>
      </right>
      <top style="medium">
        <color indexed="64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indexed="64"/>
      </top>
      <bottom style="thin">
        <color rgb="FF002060"/>
      </bottom>
      <diagonal/>
    </border>
    <border>
      <left style="thin">
        <color rgb="FF002060"/>
      </left>
      <right/>
      <top style="medium">
        <color indexed="64"/>
      </top>
      <bottom style="thin">
        <color rgb="FF002060"/>
      </bottom>
      <diagonal/>
    </border>
    <border>
      <left style="medium">
        <color indexed="64"/>
      </left>
      <right style="thin">
        <color rgb="FF002060"/>
      </right>
      <top style="thin">
        <color rgb="FF002060"/>
      </top>
      <bottom style="medium">
        <color indexed="64"/>
      </bottom>
      <diagonal/>
    </border>
    <border>
      <left/>
      <right style="thin">
        <color rgb="FF002060"/>
      </right>
      <top style="thin">
        <color rgb="FF002060"/>
      </top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medium">
        <color indexed="64"/>
      </bottom>
      <diagonal/>
    </border>
    <border>
      <left style="thin">
        <color rgb="FF002060"/>
      </left>
      <right/>
      <top style="thin">
        <color rgb="FF002060"/>
      </top>
      <bottom style="medium">
        <color indexed="64"/>
      </bottom>
      <diagonal/>
    </border>
    <border>
      <left/>
      <right/>
      <top style="thin">
        <color rgb="FF002060"/>
      </top>
      <bottom style="medium">
        <color indexed="64"/>
      </bottom>
      <diagonal/>
    </border>
    <border>
      <left/>
      <right style="medium">
        <color indexed="64"/>
      </right>
      <top style="thin">
        <color rgb="FF002060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3">
    <xf numFmtId="0" fontId="0" fillId="0" borderId="0"/>
    <xf numFmtId="9" fontId="13" fillId="0" borderId="0" applyFont="0" applyFill="0" applyBorder="0" applyAlignment="0" applyProtection="0"/>
    <xf numFmtId="0" fontId="33" fillId="0" borderId="0" applyNumberFormat="0" applyFill="0" applyBorder="0" applyAlignment="0" applyProtection="0"/>
  </cellStyleXfs>
  <cellXfs count="215">
    <xf numFmtId="0" fontId="0" fillId="0" borderId="0" xfId="0"/>
    <xf numFmtId="0" fontId="1" fillId="0" borderId="0" xfId="0" applyFont="1"/>
    <xf numFmtId="0" fontId="3" fillId="0" borderId="0" xfId="0" applyFont="1" applyAlignment="1" applyProtection="1">
      <alignment horizontal="center" vertic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2" fillId="0" borderId="0" xfId="0" applyNumberFormat="1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0" borderId="0" xfId="0" applyFont="1" applyProtection="1">
      <protection hidden="1"/>
    </xf>
    <xf numFmtId="9" fontId="2" fillId="0" borderId="0" xfId="0" applyNumberFormat="1" applyFont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0" fontId="8" fillId="3" borderId="6" xfId="0" applyFont="1" applyFill="1" applyBorder="1" applyAlignment="1" applyProtection="1">
      <alignment horizontal="center" vertical="center"/>
      <protection hidden="1"/>
    </xf>
    <xf numFmtId="10" fontId="2" fillId="0" borderId="6" xfId="1" applyNumberFormat="1" applyFont="1" applyBorder="1" applyAlignment="1" applyProtection="1">
      <alignment horizontal="center" vertical="center"/>
      <protection hidden="1"/>
    </xf>
    <xf numFmtId="10" fontId="2" fillId="0" borderId="6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/>
      <protection hidden="1"/>
    </xf>
    <xf numFmtId="0" fontId="4" fillId="0" borderId="10" xfId="0" applyFont="1" applyBorder="1" applyAlignment="1" applyProtection="1">
      <alignment horizontal="center" vertical="top" wrapText="1"/>
      <protection hidden="1"/>
    </xf>
    <xf numFmtId="0" fontId="4" fillId="0" borderId="7" xfId="0" applyFont="1" applyBorder="1" applyAlignment="1" applyProtection="1">
      <alignment horizontal="center" vertical="top" wrapText="1"/>
      <protection hidden="1"/>
    </xf>
    <xf numFmtId="0" fontId="4" fillId="0" borderId="11" xfId="0" applyFont="1" applyBorder="1" applyAlignment="1" applyProtection="1">
      <alignment horizontal="center" vertical="top" wrapText="1"/>
      <protection hidden="1"/>
    </xf>
    <xf numFmtId="2" fontId="2" fillId="0" borderId="13" xfId="0" applyNumberFormat="1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47" xfId="0" applyFont="1" applyBorder="1" applyAlignment="1" applyProtection="1">
      <alignment horizontal="center"/>
      <protection hidden="1"/>
    </xf>
    <xf numFmtId="2" fontId="2" fillId="0" borderId="46" xfId="0" applyNumberFormat="1" applyFont="1" applyBorder="1" applyAlignment="1" applyProtection="1">
      <alignment horizontal="center" vertical="center"/>
      <protection hidden="1"/>
    </xf>
    <xf numFmtId="2" fontId="2" fillId="0" borderId="48" xfId="0" applyNumberFormat="1" applyFont="1" applyBorder="1" applyAlignment="1" applyProtection="1">
      <alignment horizontal="center" vertical="center"/>
      <protection hidden="1"/>
    </xf>
    <xf numFmtId="0" fontId="2" fillId="0" borderId="38" xfId="0" applyFont="1" applyBorder="1" applyAlignment="1" applyProtection="1">
      <alignment horizontal="center"/>
      <protection hidden="1"/>
    </xf>
    <xf numFmtId="0" fontId="2" fillId="0" borderId="39" xfId="0" applyFont="1" applyBorder="1" applyAlignment="1" applyProtection="1">
      <alignment horizontal="center"/>
      <protection hidden="1"/>
    </xf>
    <xf numFmtId="0" fontId="2" fillId="0" borderId="50" xfId="0" applyFont="1" applyBorder="1" applyAlignment="1" applyProtection="1">
      <alignment horizontal="center"/>
      <protection hidden="1"/>
    </xf>
    <xf numFmtId="0" fontId="2" fillId="0" borderId="39" xfId="0" applyFont="1" applyBorder="1" applyAlignment="1" applyProtection="1">
      <alignment horizontal="center" vertical="center"/>
      <protection hidden="1"/>
    </xf>
    <xf numFmtId="2" fontId="2" fillId="0" borderId="50" xfId="0" applyNumberFormat="1" applyFont="1" applyBorder="1" applyAlignment="1" applyProtection="1">
      <alignment horizontal="center" vertical="center"/>
      <protection hidden="1"/>
    </xf>
    <xf numFmtId="0" fontId="2" fillId="0" borderId="51" xfId="0" applyFont="1" applyBorder="1" applyAlignment="1" applyProtection="1">
      <alignment horizontal="center" vertical="center"/>
      <protection hidden="1"/>
    </xf>
    <xf numFmtId="2" fontId="2" fillId="0" borderId="52" xfId="0" applyNumberFormat="1" applyFont="1" applyBorder="1" applyAlignment="1" applyProtection="1">
      <alignment horizontal="center" vertical="center"/>
      <protection hidden="1"/>
    </xf>
    <xf numFmtId="0" fontId="2" fillId="0" borderId="54" xfId="0" applyFont="1" applyBorder="1" applyAlignment="1" applyProtection="1">
      <alignment horizontal="center"/>
      <protection hidden="1"/>
    </xf>
    <xf numFmtId="0" fontId="2" fillId="0" borderId="55" xfId="0" applyFont="1" applyBorder="1" applyAlignment="1" applyProtection="1">
      <alignment horizontal="center"/>
      <protection hidden="1"/>
    </xf>
    <xf numFmtId="0" fontId="2" fillId="0" borderId="56" xfId="0" applyFont="1" applyBorder="1" applyAlignment="1" applyProtection="1">
      <alignment horizontal="center"/>
      <protection hidden="1"/>
    </xf>
    <xf numFmtId="0" fontId="19" fillId="0" borderId="12" xfId="0" applyFont="1" applyBorder="1" applyAlignment="1" applyProtection="1">
      <alignment horizontal="center" vertical="top" wrapText="1"/>
      <protection hidden="1"/>
    </xf>
    <xf numFmtId="0" fontId="19" fillId="0" borderId="13" xfId="0" applyFont="1" applyBorder="1" applyAlignment="1" applyProtection="1">
      <alignment horizontal="center" vertical="top" wrapText="1"/>
      <protection hidden="1"/>
    </xf>
    <xf numFmtId="0" fontId="2" fillId="0" borderId="0" xfId="0" applyFont="1" applyAlignment="1" applyProtection="1">
      <alignment vertical="top"/>
      <protection hidden="1"/>
    </xf>
    <xf numFmtId="0" fontId="12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0" fillId="0" borderId="0" xfId="0" applyFont="1" applyProtection="1">
      <protection hidden="1"/>
    </xf>
    <xf numFmtId="0" fontId="7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4" fillId="0" borderId="30" xfId="0" applyFont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 vertical="top" wrapText="1"/>
      <protection hidden="1"/>
    </xf>
    <xf numFmtId="0" fontId="8" fillId="0" borderId="0" xfId="0" applyFont="1" applyProtection="1">
      <protection hidden="1"/>
    </xf>
    <xf numFmtId="0" fontId="25" fillId="0" borderId="0" xfId="0" applyFont="1" applyProtection="1">
      <protection hidden="1"/>
    </xf>
    <xf numFmtId="0" fontId="5" fillId="0" borderId="0" xfId="0" applyFont="1" applyAlignment="1" applyProtection="1">
      <alignment horizontal="right"/>
      <protection hidden="1"/>
    </xf>
    <xf numFmtId="0" fontId="16" fillId="0" borderId="0" xfId="0" applyFont="1" applyProtection="1">
      <protection hidden="1"/>
    </xf>
    <xf numFmtId="0" fontId="27" fillId="0" borderId="0" xfId="0" applyFont="1" applyAlignment="1" applyProtection="1">
      <alignment horizontal="left"/>
      <protection hidden="1"/>
    </xf>
    <xf numFmtId="0" fontId="12" fillId="0" borderId="72" xfId="0" applyFont="1" applyBorder="1" applyAlignment="1" applyProtection="1">
      <alignment vertical="center"/>
      <protection hidden="1"/>
    </xf>
    <xf numFmtId="0" fontId="12" fillId="0" borderId="2" xfId="0" applyFont="1" applyBorder="1" applyAlignment="1" applyProtection="1">
      <alignment vertical="center"/>
      <protection hidden="1"/>
    </xf>
    <xf numFmtId="0" fontId="23" fillId="0" borderId="2" xfId="0" applyFont="1" applyBorder="1" applyAlignment="1" applyProtection="1">
      <alignment vertical="center"/>
      <protection hidden="1"/>
    </xf>
    <xf numFmtId="0" fontId="3" fillId="0" borderId="2" xfId="0" applyFont="1" applyBorder="1" applyAlignment="1" applyProtection="1">
      <alignment vertical="center"/>
      <protection hidden="1"/>
    </xf>
    <xf numFmtId="0" fontId="12" fillId="0" borderId="73" xfId="0" applyFont="1" applyBorder="1" applyAlignment="1" applyProtection="1">
      <alignment vertical="center"/>
      <protection hidden="1"/>
    </xf>
    <xf numFmtId="0" fontId="2" fillId="0" borderId="74" xfId="0" applyFont="1" applyBorder="1" applyProtection="1">
      <protection hidden="1"/>
    </xf>
    <xf numFmtId="0" fontId="2" fillId="0" borderId="75" xfId="0" applyFont="1" applyBorder="1" applyAlignment="1" applyProtection="1">
      <alignment horizontal="center" vertical="center"/>
      <protection hidden="1"/>
    </xf>
    <xf numFmtId="0" fontId="2" fillId="0" borderId="75" xfId="0" applyFont="1" applyBorder="1" applyProtection="1">
      <protection hidden="1"/>
    </xf>
    <xf numFmtId="0" fontId="5" fillId="0" borderId="74" xfId="0" applyFont="1" applyBorder="1" applyProtection="1">
      <protection hidden="1"/>
    </xf>
    <xf numFmtId="0" fontId="5" fillId="0" borderId="75" xfId="0" applyFont="1" applyBorder="1" applyAlignment="1" applyProtection="1">
      <alignment horizontal="center" vertical="center"/>
      <protection hidden="1"/>
    </xf>
    <xf numFmtId="0" fontId="5" fillId="0" borderId="1" xfId="0" applyFont="1" applyBorder="1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76" xfId="0" applyFont="1" applyBorder="1" applyAlignment="1" applyProtection="1">
      <alignment horizontal="center" vertical="center"/>
      <protection hidden="1"/>
    </xf>
    <xf numFmtId="0" fontId="4" fillId="0" borderId="29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11" fillId="2" borderId="43" xfId="0" applyFont="1" applyFill="1" applyBorder="1" applyAlignment="1" applyProtection="1">
      <alignment horizontal="center"/>
      <protection locked="0" hidden="1"/>
    </xf>
    <xf numFmtId="0" fontId="11" fillId="2" borderId="6" xfId="0" applyFont="1" applyFill="1" applyBorder="1" applyAlignment="1" applyProtection="1">
      <alignment horizontal="center"/>
      <protection locked="0" hidden="1"/>
    </xf>
    <xf numFmtId="0" fontId="11" fillId="2" borderId="29" xfId="0" applyFont="1" applyFill="1" applyBorder="1" applyAlignment="1" applyProtection="1">
      <alignment horizontal="center"/>
      <protection locked="0" hidden="1"/>
    </xf>
    <xf numFmtId="0" fontId="4" fillId="0" borderId="0" xfId="0" applyFont="1" applyAlignment="1" applyProtection="1">
      <alignment horizontal="center" vertical="top" wrapText="1"/>
      <protection hidden="1"/>
    </xf>
    <xf numFmtId="0" fontId="4" fillId="0" borderId="13" xfId="0" applyFont="1" applyBorder="1" applyAlignment="1" applyProtection="1">
      <alignment horizontal="center" vertical="top" wrapText="1"/>
      <protection hidden="1"/>
    </xf>
    <xf numFmtId="0" fontId="30" fillId="3" borderId="0" xfId="0" applyFont="1" applyFill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/>
      <protection hidden="1"/>
    </xf>
    <xf numFmtId="0" fontId="24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/>
      <protection hidden="1"/>
    </xf>
    <xf numFmtId="10" fontId="11" fillId="0" borderId="44" xfId="1" applyNumberFormat="1" applyFont="1" applyFill="1" applyBorder="1" applyAlignment="1" applyProtection="1">
      <alignment horizontal="center"/>
      <protection hidden="1"/>
    </xf>
    <xf numFmtId="10" fontId="11" fillId="0" borderId="27" xfId="1" applyNumberFormat="1" applyFont="1" applyFill="1" applyBorder="1" applyAlignment="1" applyProtection="1">
      <alignment horizontal="center"/>
      <protection hidden="1"/>
    </xf>
    <xf numFmtId="10" fontId="11" fillId="0" borderId="30" xfId="1" applyNumberFormat="1" applyFont="1" applyFill="1" applyBorder="1" applyAlignment="1" applyProtection="1">
      <alignment horizontal="center"/>
      <protection hidden="1"/>
    </xf>
    <xf numFmtId="0" fontId="16" fillId="0" borderId="0" xfId="0" applyFont="1" applyAlignment="1" applyProtection="1">
      <alignment horizontal="right"/>
      <protection hidden="1"/>
    </xf>
    <xf numFmtId="0" fontId="16" fillId="0" borderId="0" xfId="0" applyFont="1" applyAlignment="1" applyProtection="1">
      <alignment horizontal="center"/>
      <protection hidden="1"/>
    </xf>
    <xf numFmtId="0" fontId="16" fillId="0" borderId="13" xfId="0" applyFont="1" applyBorder="1" applyAlignment="1" applyProtection="1">
      <alignment horizontal="left"/>
      <protection hidden="1"/>
    </xf>
    <xf numFmtId="0" fontId="16" fillId="0" borderId="12" xfId="0" applyFont="1" applyBorder="1" applyAlignment="1" applyProtection="1">
      <alignment horizontal="right"/>
      <protection hidden="1"/>
    </xf>
    <xf numFmtId="0" fontId="16" fillId="0" borderId="48" xfId="0" applyFont="1" applyBorder="1" applyAlignment="1" applyProtection="1">
      <alignment horizontal="left"/>
      <protection hidden="1"/>
    </xf>
    <xf numFmtId="0" fontId="29" fillId="0" borderId="0" xfId="0" applyFont="1" applyProtection="1">
      <protection hidden="1"/>
    </xf>
    <xf numFmtId="0" fontId="20" fillId="0" borderId="0" xfId="0" applyFont="1" applyProtection="1">
      <protection hidden="1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right"/>
    </xf>
    <xf numFmtId="0" fontId="28" fillId="0" borderId="0" xfId="0" applyFont="1" applyAlignment="1" applyProtection="1">
      <alignment horizontal="left"/>
      <protection hidden="1"/>
    </xf>
    <xf numFmtId="0" fontId="4" fillId="0" borderId="0" xfId="0" applyFont="1" applyAlignment="1" applyProtection="1">
      <alignment horizontal="left"/>
      <protection hidden="1"/>
    </xf>
    <xf numFmtId="0" fontId="26" fillId="0" borderId="74" xfId="0" applyFont="1" applyBorder="1" applyProtection="1">
      <protection hidden="1"/>
    </xf>
    <xf numFmtId="0" fontId="36" fillId="0" borderId="0" xfId="0" applyFont="1" applyAlignment="1" applyProtection="1">
      <alignment horizontal="left"/>
      <protection hidden="1"/>
    </xf>
    <xf numFmtId="0" fontId="26" fillId="0" borderId="75" xfId="0" applyFont="1" applyBorder="1" applyAlignment="1" applyProtection="1">
      <alignment horizontal="center" vertical="center"/>
      <protection hidden="1"/>
    </xf>
    <xf numFmtId="0" fontId="26" fillId="0" borderId="0" xfId="0" applyFont="1" applyProtection="1">
      <protection hidden="1"/>
    </xf>
    <xf numFmtId="0" fontId="26" fillId="0" borderId="75" xfId="0" applyFont="1" applyBorder="1" applyProtection="1">
      <protection hidden="1"/>
    </xf>
    <xf numFmtId="0" fontId="4" fillId="0" borderId="0" xfId="0" applyFont="1" applyAlignment="1" applyProtection="1">
      <alignment horizontal="left" vertical="top" wrapText="1"/>
      <protection hidden="1"/>
    </xf>
    <xf numFmtId="0" fontId="4" fillId="0" borderId="75" xfId="0" applyFont="1" applyBorder="1" applyAlignment="1" applyProtection="1">
      <alignment horizontal="left" vertical="top" wrapText="1"/>
      <protection hidden="1"/>
    </xf>
    <xf numFmtId="0" fontId="36" fillId="0" borderId="0" xfId="0" applyFont="1" applyAlignment="1" applyProtection="1">
      <alignment horizontal="left"/>
      <protection hidden="1"/>
    </xf>
    <xf numFmtId="0" fontId="36" fillId="0" borderId="75" xfId="0" applyFont="1" applyBorder="1" applyAlignment="1" applyProtection="1">
      <alignment horizontal="left"/>
      <protection hidden="1"/>
    </xf>
    <xf numFmtId="0" fontId="4" fillId="0" borderId="0" xfId="0" applyFont="1" applyAlignment="1" applyProtection="1">
      <alignment horizontal="left"/>
      <protection hidden="1"/>
    </xf>
    <xf numFmtId="0" fontId="34" fillId="0" borderId="0" xfId="2" applyFont="1" applyAlignment="1" applyProtection="1">
      <alignment horizontal="left" vertical="top" wrapText="1"/>
      <protection hidden="1"/>
    </xf>
    <xf numFmtId="0" fontId="34" fillId="0" borderId="75" xfId="2" applyFont="1" applyBorder="1" applyAlignment="1" applyProtection="1">
      <alignment horizontal="left" vertical="top" wrapText="1"/>
      <protection hidden="1"/>
    </xf>
    <xf numFmtId="0" fontId="36" fillId="0" borderId="0" xfId="0" applyFont="1" applyAlignment="1" applyProtection="1">
      <alignment horizontal="left" wrapText="1"/>
      <protection hidden="1"/>
    </xf>
    <xf numFmtId="0" fontId="36" fillId="0" borderId="75" xfId="0" applyFont="1" applyBorder="1" applyAlignment="1" applyProtection="1">
      <alignment horizontal="left" wrapText="1"/>
      <protection hidden="1"/>
    </xf>
    <xf numFmtId="14" fontId="2" fillId="2" borderId="1" xfId="0" applyNumberFormat="1" applyFont="1" applyFill="1" applyBorder="1" applyAlignment="1" applyProtection="1">
      <alignment horizontal="center" vertical="center"/>
      <protection locked="0" hidden="1"/>
    </xf>
    <xf numFmtId="0" fontId="2" fillId="2" borderId="1" xfId="0" applyFont="1" applyFill="1" applyBorder="1" applyAlignment="1" applyProtection="1">
      <alignment horizontal="center" vertical="center"/>
      <protection locked="0" hidden="1"/>
    </xf>
    <xf numFmtId="0" fontId="2" fillId="2" borderId="61" xfId="0" applyFont="1" applyFill="1" applyBorder="1" applyAlignment="1" applyProtection="1">
      <alignment horizontal="center"/>
      <protection locked="0" hidden="1"/>
    </xf>
    <xf numFmtId="0" fontId="2" fillId="2" borderId="1" xfId="0" applyFont="1" applyFill="1" applyBorder="1" applyAlignment="1" applyProtection="1">
      <alignment horizontal="center"/>
      <protection locked="0" hidden="1"/>
    </xf>
    <xf numFmtId="0" fontId="2" fillId="2" borderId="1" xfId="0" applyFont="1" applyFill="1" applyBorder="1" applyAlignment="1" applyProtection="1">
      <alignment horizontal="left" vertical="top"/>
      <protection locked="0" hidden="1"/>
    </xf>
    <xf numFmtId="49" fontId="2" fillId="2" borderId="1" xfId="0" applyNumberFormat="1" applyFont="1" applyFill="1" applyBorder="1" applyAlignment="1" applyProtection="1">
      <alignment horizontal="left"/>
      <protection locked="0" hidden="1"/>
    </xf>
    <xf numFmtId="0" fontId="2" fillId="2" borderId="1" xfId="0" applyFont="1" applyFill="1" applyBorder="1" applyAlignment="1" applyProtection="1">
      <protection locked="0" hidden="1"/>
    </xf>
    <xf numFmtId="0" fontId="2" fillId="2" borderId="1" xfId="0" applyFont="1" applyFill="1" applyBorder="1" applyAlignment="1" applyProtection="1">
      <alignment horizontal="left" vertical="center"/>
      <protection locked="0" hidden="1"/>
    </xf>
    <xf numFmtId="0" fontId="8" fillId="0" borderId="0" xfId="0" applyFont="1" applyAlignment="1" applyProtection="1">
      <alignment horizontal="center" wrapText="1"/>
      <protection hidden="1"/>
    </xf>
    <xf numFmtId="0" fontId="2" fillId="2" borderId="1" xfId="0" applyFont="1" applyFill="1" applyBorder="1" applyAlignment="1" applyProtection="1">
      <alignment horizontal="left"/>
      <protection locked="0" hidden="1"/>
    </xf>
    <xf numFmtId="0" fontId="28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left"/>
      <protection hidden="1"/>
    </xf>
    <xf numFmtId="0" fontId="8" fillId="0" borderId="0" xfId="0" applyFont="1" applyAlignment="1" applyProtection="1">
      <alignment horizontal="right"/>
      <protection hidden="1"/>
    </xf>
    <xf numFmtId="0" fontId="26" fillId="0" borderId="0" xfId="0" applyFont="1" applyAlignment="1" applyProtection="1">
      <alignment horizontal="center" vertical="center"/>
      <protection hidden="1"/>
    </xf>
    <xf numFmtId="14" fontId="2" fillId="2" borderId="1" xfId="0" applyNumberFormat="1" applyFont="1" applyFill="1" applyBorder="1" applyAlignment="1" applyProtection="1">
      <alignment horizontal="center"/>
      <protection locked="0" hidden="1"/>
    </xf>
    <xf numFmtId="0" fontId="2" fillId="0" borderId="0" xfId="0" applyFont="1" applyAlignment="1" applyProtection="1">
      <alignment horizontal="right"/>
      <protection hidden="1"/>
    </xf>
    <xf numFmtId="0" fontId="2" fillId="4" borderId="1" xfId="0" applyFont="1" applyFill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21" fillId="0" borderId="12" xfId="0" applyFont="1" applyBorder="1" applyAlignment="1" applyProtection="1">
      <alignment horizontal="center" vertical="top" wrapText="1"/>
      <protection hidden="1"/>
    </xf>
    <xf numFmtId="0" fontId="21" fillId="0" borderId="0" xfId="0" applyFont="1" applyAlignment="1" applyProtection="1">
      <alignment horizontal="center" vertical="top" wrapText="1"/>
      <protection hidden="1"/>
    </xf>
    <xf numFmtId="0" fontId="21" fillId="0" borderId="13" xfId="0" applyFont="1" applyBorder="1" applyAlignment="1" applyProtection="1">
      <alignment horizontal="center" vertical="top" wrapText="1"/>
      <protection hidden="1"/>
    </xf>
    <xf numFmtId="0" fontId="21" fillId="0" borderId="51" xfId="0" applyFont="1" applyBorder="1" applyAlignment="1" applyProtection="1">
      <alignment horizontal="center" vertical="top" wrapText="1"/>
      <protection hidden="1"/>
    </xf>
    <xf numFmtId="0" fontId="21" fillId="0" borderId="39" xfId="0" applyFont="1" applyBorder="1" applyAlignment="1" applyProtection="1">
      <alignment horizontal="center" vertical="top" wrapText="1"/>
      <protection hidden="1"/>
    </xf>
    <xf numFmtId="0" fontId="21" fillId="0" borderId="50" xfId="0" applyFont="1" applyBorder="1" applyAlignment="1" applyProtection="1">
      <alignment horizontal="center" vertical="top" wrapText="1"/>
      <protection hidden="1"/>
    </xf>
    <xf numFmtId="0" fontId="4" fillId="0" borderId="14" xfId="0" applyFont="1" applyBorder="1" applyAlignment="1" applyProtection="1">
      <alignment horizontal="center" vertical="top" wrapText="1"/>
      <protection hidden="1"/>
    </xf>
    <xf numFmtId="0" fontId="4" fillId="0" borderId="16" xfId="0" applyFont="1" applyBorder="1" applyAlignment="1" applyProtection="1">
      <alignment horizontal="center" vertical="top" wrapText="1"/>
      <protection hidden="1"/>
    </xf>
    <xf numFmtId="0" fontId="4" fillId="0" borderId="15" xfId="0" applyFont="1" applyBorder="1" applyAlignment="1" applyProtection="1">
      <alignment horizontal="center" vertical="top" wrapText="1"/>
      <protection hidden="1"/>
    </xf>
    <xf numFmtId="0" fontId="4" fillId="0" borderId="49" xfId="0" applyFont="1" applyBorder="1" applyAlignment="1" applyProtection="1">
      <alignment horizontal="center" vertical="top" wrapText="1"/>
      <protection hidden="1"/>
    </xf>
    <xf numFmtId="0" fontId="4" fillId="0" borderId="12" xfId="0" applyFont="1" applyBorder="1" applyAlignment="1" applyProtection="1">
      <alignment horizontal="center" vertical="top" wrapText="1"/>
      <protection hidden="1"/>
    </xf>
    <xf numFmtId="0" fontId="4" fillId="0" borderId="0" xfId="0" applyFont="1" applyAlignment="1" applyProtection="1">
      <alignment horizontal="center" vertical="top" wrapText="1"/>
      <protection hidden="1"/>
    </xf>
    <xf numFmtId="0" fontId="4" fillId="0" borderId="13" xfId="0" applyFont="1" applyBorder="1" applyAlignment="1" applyProtection="1">
      <alignment horizontal="center" vertical="top" wrapText="1"/>
      <protection hidden="1"/>
    </xf>
    <xf numFmtId="10" fontId="20" fillId="0" borderId="12" xfId="0" applyNumberFormat="1" applyFont="1" applyBorder="1" applyAlignment="1" applyProtection="1">
      <alignment horizontal="center" vertical="center"/>
      <protection hidden="1"/>
    </xf>
    <xf numFmtId="10" fontId="20" fillId="0" borderId="0" xfId="0" applyNumberFormat="1" applyFont="1" applyAlignment="1" applyProtection="1">
      <alignment horizontal="center" vertical="center"/>
      <protection hidden="1"/>
    </xf>
    <xf numFmtId="10" fontId="20" fillId="0" borderId="13" xfId="0" applyNumberFormat="1" applyFont="1" applyBorder="1" applyAlignment="1" applyProtection="1">
      <alignment horizontal="center" vertical="center"/>
      <protection hidden="1"/>
    </xf>
    <xf numFmtId="0" fontId="12" fillId="0" borderId="26" xfId="0" applyFont="1" applyBorder="1" applyAlignment="1" applyProtection="1">
      <alignment horizontal="center"/>
      <protection hidden="1"/>
    </xf>
    <xf numFmtId="0" fontId="12" fillId="0" borderId="6" xfId="0" applyFont="1" applyBorder="1" applyAlignment="1" applyProtection="1">
      <alignment horizontal="center"/>
      <protection hidden="1"/>
    </xf>
    <xf numFmtId="0" fontId="12" fillId="0" borderId="27" xfId="0" applyFont="1" applyBorder="1" applyAlignment="1" applyProtection="1">
      <alignment horizontal="center"/>
      <protection hidden="1"/>
    </xf>
    <xf numFmtId="0" fontId="11" fillId="2" borderId="9" xfId="0" applyFont="1" applyFill="1" applyBorder="1" applyAlignment="1" applyProtection="1">
      <alignment horizontal="center"/>
      <protection locked="0" hidden="1"/>
    </xf>
    <xf numFmtId="0" fontId="11" fillId="2" borderId="6" xfId="0" applyFont="1" applyFill="1" applyBorder="1" applyAlignment="1" applyProtection="1">
      <alignment horizontal="center"/>
      <protection locked="0" hidden="1"/>
    </xf>
    <xf numFmtId="10" fontId="11" fillId="2" borderId="6" xfId="1" applyNumberFormat="1" applyFont="1" applyFill="1" applyBorder="1" applyAlignment="1" applyProtection="1">
      <alignment horizontal="center"/>
      <protection locked="0" hidden="1"/>
    </xf>
    <xf numFmtId="1" fontId="11" fillId="2" borderId="6" xfId="0" applyNumberFormat="1" applyFont="1" applyFill="1" applyBorder="1" applyAlignment="1" applyProtection="1">
      <alignment horizontal="center"/>
      <protection locked="0" hidden="1"/>
    </xf>
    <xf numFmtId="10" fontId="2" fillId="0" borderId="7" xfId="1" applyNumberFormat="1" applyFont="1" applyBorder="1" applyAlignment="1" applyProtection="1">
      <alignment horizontal="center" vertical="center"/>
      <protection hidden="1"/>
    </xf>
    <xf numFmtId="1" fontId="11" fillId="2" borderId="29" xfId="0" applyNumberFormat="1" applyFont="1" applyFill="1" applyBorder="1" applyAlignment="1" applyProtection="1">
      <alignment horizontal="center"/>
      <protection locked="0" hidden="1"/>
    </xf>
    <xf numFmtId="0" fontId="12" fillId="0" borderId="28" xfId="0" applyFont="1" applyBorder="1" applyAlignment="1" applyProtection="1">
      <alignment horizontal="center"/>
      <protection hidden="1"/>
    </xf>
    <xf numFmtId="0" fontId="12" fillId="0" borderId="29" xfId="0" applyFont="1" applyBorder="1" applyAlignment="1" applyProtection="1">
      <alignment horizontal="center"/>
      <protection hidden="1"/>
    </xf>
    <xf numFmtId="0" fontId="12" fillId="0" borderId="30" xfId="0" applyFont="1" applyBorder="1" applyAlignment="1" applyProtection="1">
      <alignment horizontal="center"/>
      <protection hidden="1"/>
    </xf>
    <xf numFmtId="0" fontId="11" fillId="2" borderId="41" xfId="0" applyFont="1" applyFill="1" applyBorder="1" applyAlignment="1" applyProtection="1">
      <alignment horizontal="center"/>
      <protection locked="0" hidden="1"/>
    </xf>
    <xf numFmtId="0" fontId="11" fillId="2" borderId="29" xfId="0" applyFont="1" applyFill="1" applyBorder="1" applyAlignment="1" applyProtection="1">
      <alignment horizontal="center"/>
      <protection locked="0" hidden="1"/>
    </xf>
    <xf numFmtId="10" fontId="11" fillId="2" borderId="29" xfId="1" applyNumberFormat="1" applyFont="1" applyFill="1" applyBorder="1" applyAlignment="1" applyProtection="1">
      <alignment horizontal="center"/>
      <protection locked="0" hidden="1"/>
    </xf>
    <xf numFmtId="0" fontId="22" fillId="0" borderId="59" xfId="0" applyFont="1" applyBorder="1" applyAlignment="1" applyProtection="1">
      <alignment horizontal="center" vertical="center" wrapText="1"/>
      <protection hidden="1"/>
    </xf>
    <xf numFmtId="0" fontId="22" fillId="0" borderId="53" xfId="0" applyFont="1" applyBorder="1" applyAlignment="1" applyProtection="1">
      <alignment horizontal="center" vertical="center" wrapText="1"/>
      <protection hidden="1"/>
    </xf>
    <xf numFmtId="0" fontId="22" fillId="0" borderId="60" xfId="0" applyFont="1" applyBorder="1" applyAlignment="1" applyProtection="1">
      <alignment horizontal="center" vertical="center" wrapText="1"/>
      <protection hidden="1"/>
    </xf>
    <xf numFmtId="0" fontId="17" fillId="0" borderId="55" xfId="0" applyFont="1" applyBorder="1" applyAlignment="1" applyProtection="1">
      <alignment horizontal="center" wrapText="1"/>
      <protection hidden="1"/>
    </xf>
    <xf numFmtId="0" fontId="17" fillId="0" borderId="56" xfId="0" applyFont="1" applyBorder="1" applyAlignment="1" applyProtection="1">
      <alignment horizontal="center" wrapText="1"/>
      <protection hidden="1"/>
    </xf>
    <xf numFmtId="0" fontId="17" fillId="0" borderId="57" xfId="0" applyFont="1" applyBorder="1" applyAlignment="1" applyProtection="1">
      <alignment horizontal="center" vertical="top" wrapText="1"/>
      <protection hidden="1"/>
    </xf>
    <xf numFmtId="0" fontId="17" fillId="0" borderId="55" xfId="0" applyFont="1" applyBorder="1" applyAlignment="1" applyProtection="1">
      <alignment horizontal="center" vertical="top" wrapText="1"/>
      <protection hidden="1"/>
    </xf>
    <xf numFmtId="0" fontId="17" fillId="0" borderId="56" xfId="0" applyFont="1" applyBorder="1" applyAlignment="1" applyProtection="1">
      <alignment horizontal="center" vertical="top" wrapText="1"/>
      <protection hidden="1"/>
    </xf>
    <xf numFmtId="0" fontId="17" fillId="0" borderId="58" xfId="0" applyFont="1" applyBorder="1" applyAlignment="1" applyProtection="1">
      <alignment horizontal="center" vertical="top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12" fillId="0" borderId="42" xfId="0" applyFont="1" applyBorder="1" applyAlignment="1" applyProtection="1">
      <alignment horizontal="center"/>
      <protection hidden="1"/>
    </xf>
    <xf numFmtId="0" fontId="12" fillId="0" borderId="43" xfId="0" applyFont="1" applyBorder="1" applyAlignment="1" applyProtection="1">
      <alignment horizontal="center"/>
      <protection hidden="1"/>
    </xf>
    <xf numFmtId="0" fontId="12" fillId="0" borderId="44" xfId="0" applyFont="1" applyBorder="1" applyAlignment="1" applyProtection="1">
      <alignment horizontal="center"/>
      <protection hidden="1"/>
    </xf>
    <xf numFmtId="0" fontId="11" fillId="2" borderId="45" xfId="0" applyFont="1" applyFill="1" applyBorder="1" applyAlignment="1" applyProtection="1">
      <alignment horizontal="center"/>
      <protection locked="0" hidden="1"/>
    </xf>
    <xf numFmtId="0" fontId="11" fillId="2" borderId="43" xfId="0" applyFont="1" applyFill="1" applyBorder="1" applyAlignment="1" applyProtection="1">
      <alignment horizontal="center"/>
      <protection locked="0" hidden="1"/>
    </xf>
    <xf numFmtId="10" fontId="11" fillId="2" borderId="43" xfId="1" applyNumberFormat="1" applyFont="1" applyFill="1" applyBorder="1" applyAlignment="1" applyProtection="1">
      <alignment horizontal="center"/>
      <protection locked="0" hidden="1"/>
    </xf>
    <xf numFmtId="1" fontId="11" fillId="2" borderId="43" xfId="0" applyNumberFormat="1" applyFont="1" applyFill="1" applyBorder="1" applyAlignment="1" applyProtection="1">
      <alignment horizontal="center"/>
      <protection locked="0" hidden="1"/>
    </xf>
    <xf numFmtId="0" fontId="2" fillId="0" borderId="22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23" xfId="0" applyFont="1" applyBorder="1" applyAlignment="1" applyProtection="1">
      <alignment horizontal="center" vertical="center" wrapText="1"/>
      <protection hidden="1"/>
    </xf>
    <xf numFmtId="0" fontId="4" fillId="0" borderId="31" xfId="0" applyFont="1" applyBorder="1" applyAlignment="1" applyProtection="1">
      <alignment horizontal="center" vertical="center" wrapText="1"/>
      <protection hidden="1"/>
    </xf>
    <xf numFmtId="0" fontId="4" fillId="0" borderId="32" xfId="0" applyFont="1" applyBorder="1" applyAlignment="1" applyProtection="1">
      <alignment horizontal="center" vertical="center" wrapText="1"/>
      <protection hidden="1"/>
    </xf>
    <xf numFmtId="0" fontId="4" fillId="0" borderId="38" xfId="0" applyFont="1" applyBorder="1" applyAlignment="1" applyProtection="1">
      <alignment horizontal="center" vertical="center" wrapText="1"/>
      <protection hidden="1"/>
    </xf>
    <xf numFmtId="0" fontId="4" fillId="0" borderId="39" xfId="0" applyFont="1" applyBorder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34" xfId="0" applyFont="1" applyBorder="1" applyAlignment="1" applyProtection="1">
      <alignment horizontal="center" vertical="center" wrapText="1"/>
      <protection hidden="1"/>
    </xf>
    <xf numFmtId="0" fontId="4" fillId="0" borderId="35" xfId="0" applyFont="1" applyBorder="1" applyAlignment="1" applyProtection="1">
      <alignment horizontal="center" vertical="center" wrapText="1"/>
      <protection hidden="1"/>
    </xf>
    <xf numFmtId="0" fontId="4" fillId="0" borderId="36" xfId="0" applyFont="1" applyBorder="1" applyAlignment="1" applyProtection="1">
      <alignment horizontal="center" vertical="center" wrapText="1"/>
      <protection hidden="1"/>
    </xf>
    <xf numFmtId="0" fontId="4" fillId="0" borderId="37" xfId="0" applyFont="1" applyBorder="1" applyAlignment="1" applyProtection="1">
      <alignment horizontal="center" vertical="center" wrapText="1"/>
      <protection hidden="1"/>
    </xf>
    <xf numFmtId="0" fontId="4" fillId="0" borderId="29" xfId="0" applyFont="1" applyBorder="1" applyAlignment="1" applyProtection="1">
      <alignment horizontal="center" vertical="center" wrapText="1"/>
      <protection hidden="1"/>
    </xf>
    <xf numFmtId="0" fontId="4" fillId="0" borderId="40" xfId="0" applyFont="1" applyBorder="1" applyAlignment="1" applyProtection="1">
      <alignment horizontal="center" vertical="center" wrapText="1"/>
      <protection hidden="1"/>
    </xf>
    <xf numFmtId="0" fontId="4" fillId="0" borderId="41" xfId="0" applyFont="1" applyBorder="1" applyAlignment="1" applyProtection="1">
      <alignment horizontal="center" vertical="center" wrapText="1"/>
      <protection hidden="1"/>
    </xf>
    <xf numFmtId="0" fontId="9" fillId="0" borderId="22" xfId="0" applyFont="1" applyBorder="1" applyAlignment="1" applyProtection="1">
      <alignment horizontal="center" vertical="center" wrapText="1"/>
      <protection hidden="1"/>
    </xf>
    <xf numFmtId="0" fontId="9" fillId="0" borderId="4" xfId="0" applyFont="1" applyBorder="1" applyAlignment="1" applyProtection="1">
      <alignment horizontal="center" vertical="center" wrapText="1"/>
      <protection hidden="1"/>
    </xf>
    <xf numFmtId="0" fontId="9" fillId="0" borderId="23" xfId="0" applyFont="1" applyBorder="1" applyAlignment="1" applyProtection="1">
      <alignment horizontal="center" vertical="center" wrapText="1"/>
      <protection hidden="1"/>
    </xf>
    <xf numFmtId="10" fontId="12" fillId="2" borderId="3" xfId="1" applyNumberFormat="1" applyFont="1" applyFill="1" applyBorder="1" applyAlignment="1" applyProtection="1">
      <alignment horizontal="center" vertical="center"/>
      <protection locked="0" hidden="1"/>
    </xf>
    <xf numFmtId="10" fontId="12" fillId="2" borderId="25" xfId="1" applyNumberFormat="1" applyFont="1" applyFill="1" applyBorder="1" applyAlignment="1" applyProtection="1">
      <alignment horizontal="center" vertical="center"/>
      <protection locked="0" hidden="1"/>
    </xf>
    <xf numFmtId="0" fontId="9" fillId="0" borderId="24" xfId="0" applyFont="1" applyBorder="1" applyAlignment="1" applyProtection="1">
      <alignment horizontal="center" vertical="center" wrapText="1"/>
      <protection hidden="1"/>
    </xf>
    <xf numFmtId="0" fontId="9" fillId="0" borderId="3" xfId="0" applyFont="1" applyBorder="1" applyAlignment="1" applyProtection="1">
      <alignment horizontal="center" vertical="center" wrapText="1"/>
      <protection hidden="1"/>
    </xf>
    <xf numFmtId="0" fontId="9" fillId="0" borderId="25" xfId="0" applyFont="1" applyBorder="1" applyAlignment="1" applyProtection="1">
      <alignment horizontal="center" vertical="center" wrapText="1"/>
      <protection hidden="1"/>
    </xf>
    <xf numFmtId="0" fontId="14" fillId="0" borderId="17" xfId="0" applyFont="1" applyBorder="1" applyAlignment="1" applyProtection="1">
      <alignment horizontal="center" vertical="center"/>
      <protection hidden="1"/>
    </xf>
    <xf numFmtId="0" fontId="14" fillId="0" borderId="18" xfId="0" applyFont="1" applyBorder="1" applyAlignment="1" applyProtection="1">
      <alignment horizontal="center" vertical="center"/>
      <protection hidden="1"/>
    </xf>
    <xf numFmtId="0" fontId="14" fillId="0" borderId="33" xfId="0" applyFont="1" applyBorder="1" applyAlignment="1" applyProtection="1">
      <alignment horizontal="center" vertical="center"/>
      <protection hidden="1"/>
    </xf>
    <xf numFmtId="0" fontId="2" fillId="0" borderId="62" xfId="0" applyFont="1" applyBorder="1" applyAlignment="1" applyProtection="1">
      <alignment horizontal="right" vertical="center"/>
      <protection hidden="1"/>
    </xf>
    <xf numFmtId="0" fontId="2" fillId="0" borderId="63" xfId="0" applyFont="1" applyBorder="1" applyAlignment="1" applyProtection="1">
      <alignment horizontal="right" vertical="center"/>
      <protection hidden="1"/>
    </xf>
    <xf numFmtId="0" fontId="2" fillId="0" borderId="64" xfId="0" applyFont="1" applyBorder="1" applyAlignment="1" applyProtection="1">
      <alignment horizontal="right" vertical="center"/>
      <protection hidden="1"/>
    </xf>
    <xf numFmtId="0" fontId="14" fillId="0" borderId="65" xfId="0" applyFont="1" applyBorder="1" applyAlignment="1" applyProtection="1">
      <alignment horizontal="left" vertical="center"/>
      <protection hidden="1"/>
    </xf>
    <xf numFmtId="0" fontId="14" fillId="0" borderId="20" xfId="0" applyFont="1" applyBorder="1" applyAlignment="1" applyProtection="1">
      <alignment horizontal="left" vertical="center"/>
      <protection hidden="1"/>
    </xf>
    <xf numFmtId="0" fontId="14" fillId="0" borderId="21" xfId="0" applyFont="1" applyBorder="1" applyAlignment="1" applyProtection="1">
      <alignment horizontal="left" vertical="center"/>
      <protection hidden="1"/>
    </xf>
    <xf numFmtId="0" fontId="2" fillId="0" borderId="66" xfId="0" applyFont="1" applyBorder="1" applyAlignment="1" applyProtection="1">
      <alignment horizontal="right" vertical="center"/>
      <protection hidden="1"/>
    </xf>
    <xf numFmtId="0" fontId="2" fillId="0" borderId="67" xfId="0" applyFont="1" applyBorder="1" applyAlignment="1" applyProtection="1">
      <alignment horizontal="right" vertical="center"/>
      <protection hidden="1"/>
    </xf>
    <xf numFmtId="0" fontId="2" fillId="0" borderId="68" xfId="0" applyFont="1" applyBorder="1" applyAlignment="1" applyProtection="1">
      <alignment horizontal="right" vertical="center"/>
      <protection hidden="1"/>
    </xf>
    <xf numFmtId="0" fontId="14" fillId="0" borderId="69" xfId="0" applyFont="1" applyBorder="1" applyAlignment="1" applyProtection="1">
      <alignment horizontal="left" vertical="center"/>
      <protection hidden="1"/>
    </xf>
    <xf numFmtId="0" fontId="14" fillId="0" borderId="70" xfId="0" applyFont="1" applyBorder="1" applyAlignment="1" applyProtection="1">
      <alignment horizontal="left" vertical="center"/>
      <protection hidden="1"/>
    </xf>
    <xf numFmtId="0" fontId="14" fillId="0" borderId="71" xfId="0" applyFont="1" applyBorder="1" applyAlignment="1" applyProtection="1">
      <alignment horizontal="left" vertical="center"/>
      <protection hidden="1"/>
    </xf>
    <xf numFmtId="0" fontId="9" fillId="0" borderId="19" xfId="0" applyFont="1" applyBorder="1" applyAlignment="1" applyProtection="1">
      <alignment horizontal="center" vertical="center"/>
      <protection hidden="1"/>
    </xf>
    <xf numFmtId="0" fontId="9" fillId="0" borderId="20" xfId="0" applyFont="1" applyBorder="1" applyAlignment="1" applyProtection="1">
      <alignment horizontal="center" vertical="center"/>
      <protection hidden="1"/>
    </xf>
    <xf numFmtId="0" fontId="9" fillId="0" borderId="21" xfId="0" applyFont="1" applyBorder="1" applyAlignment="1" applyProtection="1">
      <alignment horizontal="center" vertical="center"/>
      <protection hidden="1"/>
    </xf>
    <xf numFmtId="0" fontId="15" fillId="0" borderId="20" xfId="0" applyFont="1" applyBorder="1" applyAlignment="1" applyProtection="1">
      <alignment horizontal="center" vertical="center"/>
      <protection hidden="1"/>
    </xf>
    <xf numFmtId="0" fontId="15" fillId="0" borderId="21" xfId="0" applyFont="1" applyBorder="1" applyAlignment="1" applyProtection="1">
      <alignment horizontal="center" vertical="center"/>
      <protection hidden="1"/>
    </xf>
  </cellXfs>
  <cellStyles count="3">
    <cellStyle name="Hypertextové prepojenie" xfId="2" builtinId="8"/>
    <cellStyle name="Normálna" xfId="0" builtinId="0"/>
    <cellStyle name="Percentá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147206</xdr:colOff>
      <xdr:row>0</xdr:row>
      <xdr:rowOff>109904</xdr:rowOff>
    </xdr:from>
    <xdr:to>
      <xdr:col>27</xdr:col>
      <xdr:colOff>73270</xdr:colOff>
      <xdr:row>0</xdr:row>
      <xdr:rowOff>457333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BC5F4507-BE5A-48DB-9E6A-CFCD66303394}"/>
            </a:ext>
          </a:extLst>
        </xdr:cNvPr>
        <xdr:cNvSpPr/>
      </xdr:nvSpPr>
      <xdr:spPr>
        <a:xfrm>
          <a:off x="5825571" y="109904"/>
          <a:ext cx="380334" cy="347429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600"/>
        </a:p>
      </xdr:txBody>
    </xdr:sp>
    <xdr:clientData/>
  </xdr:twoCellAnchor>
  <xdr:twoCellAnchor editAs="oneCell">
    <xdr:from>
      <xdr:col>1</xdr:col>
      <xdr:colOff>9526</xdr:colOff>
      <xdr:row>0</xdr:row>
      <xdr:rowOff>91920</xdr:rowOff>
    </xdr:from>
    <xdr:to>
      <xdr:col>3</xdr:col>
      <xdr:colOff>122979</xdr:colOff>
      <xdr:row>0</xdr:row>
      <xdr:rowOff>446942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8B7F3B65-0921-420A-969A-7DE6C0338A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36661" y="91920"/>
          <a:ext cx="567722" cy="355022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1048575</xdr:row>
          <xdr:rowOff>0</xdr:rowOff>
        </xdr:from>
        <xdr:to>
          <xdr:col>1</xdr:col>
          <xdr:colOff>219075</xdr:colOff>
          <xdr:row>1048575</xdr:row>
          <xdr:rowOff>171450</xdr:rowOff>
        </xdr:to>
        <xdr:sp macro="" textlink="">
          <xdr:nvSpPr>
            <xdr:cNvPr id="4099" name="CheckBox1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1048575</xdr:row>
          <xdr:rowOff>0</xdr:rowOff>
        </xdr:from>
        <xdr:to>
          <xdr:col>1</xdr:col>
          <xdr:colOff>219075</xdr:colOff>
          <xdr:row>1048575</xdr:row>
          <xdr:rowOff>171450</xdr:rowOff>
        </xdr:to>
        <xdr:sp macro="" textlink="">
          <xdr:nvSpPr>
            <xdr:cNvPr id="4102" name="CheckBox2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27</xdr:row>
          <xdr:rowOff>19050</xdr:rowOff>
        </xdr:from>
        <xdr:to>
          <xdr:col>2</xdr:col>
          <xdr:colOff>95250</xdr:colOff>
          <xdr:row>28</xdr:row>
          <xdr:rowOff>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28</xdr:row>
          <xdr:rowOff>0</xdr:rowOff>
        </xdr:from>
        <xdr:to>
          <xdr:col>2</xdr:col>
          <xdr:colOff>85725</xdr:colOff>
          <xdr:row>29</xdr:row>
          <xdr:rowOff>9525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219075</xdr:colOff>
      <xdr:row>0</xdr:row>
      <xdr:rowOff>114300</xdr:rowOff>
    </xdr:from>
    <xdr:to>
      <xdr:col>11</xdr:col>
      <xdr:colOff>571500</xdr:colOff>
      <xdr:row>0</xdr:row>
      <xdr:rowOff>466725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8D89B169-F40D-49C3-B622-14080E95BC8D}"/>
            </a:ext>
          </a:extLst>
        </xdr:cNvPr>
        <xdr:cNvSpPr/>
      </xdr:nvSpPr>
      <xdr:spPr>
        <a:xfrm>
          <a:off x="6219825" y="114300"/>
          <a:ext cx="352425" cy="352425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83606</xdr:colOff>
      <xdr:row>0</xdr:row>
      <xdr:rowOff>95250</xdr:rowOff>
    </xdr:from>
    <xdr:to>
      <xdr:col>0</xdr:col>
      <xdr:colOff>662726</xdr:colOff>
      <xdr:row>0</xdr:row>
      <xdr:rowOff>454660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77E3663-10FA-462C-90A3-C2950C6E1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606" y="95250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210608</xdr:colOff>
      <xdr:row>0</xdr:row>
      <xdr:rowOff>98424</xdr:rowOff>
    </xdr:from>
    <xdr:to>
      <xdr:col>11</xdr:col>
      <xdr:colOff>582083</xdr:colOff>
      <xdr:row>0</xdr:row>
      <xdr:rowOff>444499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C567D0FD-D3D3-473F-A977-A7B21B513C9C}"/>
            </a:ext>
          </a:extLst>
        </xdr:cNvPr>
        <xdr:cNvSpPr/>
      </xdr:nvSpPr>
      <xdr:spPr>
        <a:xfrm>
          <a:off x="6211358" y="98424"/>
          <a:ext cx="371475" cy="346075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94189</xdr:colOff>
      <xdr:row>0</xdr:row>
      <xdr:rowOff>95250</xdr:rowOff>
    </xdr:from>
    <xdr:to>
      <xdr:col>0</xdr:col>
      <xdr:colOff>673309</xdr:colOff>
      <xdr:row>0</xdr:row>
      <xdr:rowOff>454660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EDB320AD-8470-4AD5-AA15-A464BD573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94189" y="95250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0</xdr:row>
      <xdr:rowOff>98425</xdr:rowOff>
    </xdr:from>
    <xdr:to>
      <xdr:col>11</xdr:col>
      <xdr:colOff>592667</xdr:colOff>
      <xdr:row>0</xdr:row>
      <xdr:rowOff>455083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18BA56B3-A546-42D5-97DB-6DD1E0878851}"/>
            </a:ext>
          </a:extLst>
        </xdr:cNvPr>
        <xdr:cNvSpPr/>
      </xdr:nvSpPr>
      <xdr:spPr>
        <a:xfrm>
          <a:off x="6200775" y="98425"/>
          <a:ext cx="392642" cy="356658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83606</xdr:colOff>
      <xdr:row>0</xdr:row>
      <xdr:rowOff>95250</xdr:rowOff>
    </xdr:from>
    <xdr:to>
      <xdr:col>0</xdr:col>
      <xdr:colOff>662726</xdr:colOff>
      <xdr:row>0</xdr:row>
      <xdr:rowOff>454660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3A6A4E31-5A71-43A0-B49F-7A24219CC5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606" y="95250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0</xdr:row>
      <xdr:rowOff>98425</xdr:rowOff>
    </xdr:from>
    <xdr:to>
      <xdr:col>11</xdr:col>
      <xdr:colOff>592667</xdr:colOff>
      <xdr:row>0</xdr:row>
      <xdr:rowOff>455083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B9842D76-9F3F-43F3-B59D-24B8FE13D70B}"/>
            </a:ext>
          </a:extLst>
        </xdr:cNvPr>
        <xdr:cNvSpPr/>
      </xdr:nvSpPr>
      <xdr:spPr>
        <a:xfrm>
          <a:off x="6200775" y="98425"/>
          <a:ext cx="392642" cy="356658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83606</xdr:colOff>
      <xdr:row>0</xdr:row>
      <xdr:rowOff>95250</xdr:rowOff>
    </xdr:from>
    <xdr:to>
      <xdr:col>0</xdr:col>
      <xdr:colOff>662726</xdr:colOff>
      <xdr:row>0</xdr:row>
      <xdr:rowOff>454660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4E92D375-F5EB-49A8-88D6-2B2C8687C1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606" y="95250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0</xdr:row>
      <xdr:rowOff>98425</xdr:rowOff>
    </xdr:from>
    <xdr:to>
      <xdr:col>11</xdr:col>
      <xdr:colOff>592667</xdr:colOff>
      <xdr:row>0</xdr:row>
      <xdr:rowOff>455083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007FC32D-8238-449A-A253-1BD7B87F8CCB}"/>
            </a:ext>
          </a:extLst>
        </xdr:cNvPr>
        <xdr:cNvSpPr/>
      </xdr:nvSpPr>
      <xdr:spPr>
        <a:xfrm>
          <a:off x="6200775" y="98425"/>
          <a:ext cx="392642" cy="356658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83606</xdr:colOff>
      <xdr:row>0</xdr:row>
      <xdr:rowOff>95250</xdr:rowOff>
    </xdr:from>
    <xdr:to>
      <xdr:col>0</xdr:col>
      <xdr:colOff>662726</xdr:colOff>
      <xdr:row>0</xdr:row>
      <xdr:rowOff>454660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B1B4E5F8-2365-4DB5-8D94-38379C84B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606" y="95250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0</xdr:row>
      <xdr:rowOff>98425</xdr:rowOff>
    </xdr:from>
    <xdr:to>
      <xdr:col>11</xdr:col>
      <xdr:colOff>592667</xdr:colOff>
      <xdr:row>0</xdr:row>
      <xdr:rowOff>455083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FC06369A-C0FD-4E64-9540-7B9EA673A587}"/>
            </a:ext>
          </a:extLst>
        </xdr:cNvPr>
        <xdr:cNvSpPr/>
      </xdr:nvSpPr>
      <xdr:spPr>
        <a:xfrm>
          <a:off x="6200775" y="98425"/>
          <a:ext cx="392642" cy="356658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83606</xdr:colOff>
      <xdr:row>0</xdr:row>
      <xdr:rowOff>95250</xdr:rowOff>
    </xdr:from>
    <xdr:to>
      <xdr:col>0</xdr:col>
      <xdr:colOff>662726</xdr:colOff>
      <xdr:row>0</xdr:row>
      <xdr:rowOff>454660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54ACD019-5DC2-4484-AEF8-187A2C60C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606" y="95250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0</xdr:row>
      <xdr:rowOff>98425</xdr:rowOff>
    </xdr:from>
    <xdr:to>
      <xdr:col>11</xdr:col>
      <xdr:colOff>592667</xdr:colOff>
      <xdr:row>0</xdr:row>
      <xdr:rowOff>455083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7A65CB74-6636-4FDF-BFC1-656B7868804F}"/>
            </a:ext>
          </a:extLst>
        </xdr:cNvPr>
        <xdr:cNvSpPr/>
      </xdr:nvSpPr>
      <xdr:spPr>
        <a:xfrm>
          <a:off x="6200775" y="98425"/>
          <a:ext cx="392642" cy="356658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83606</xdr:colOff>
      <xdr:row>0</xdr:row>
      <xdr:rowOff>95250</xdr:rowOff>
    </xdr:from>
    <xdr:to>
      <xdr:col>0</xdr:col>
      <xdr:colOff>662726</xdr:colOff>
      <xdr:row>0</xdr:row>
      <xdr:rowOff>454660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7BEABD57-55ED-4F27-B066-4C3602178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606" y="95250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0</xdr:row>
      <xdr:rowOff>98425</xdr:rowOff>
    </xdr:from>
    <xdr:to>
      <xdr:col>11</xdr:col>
      <xdr:colOff>592667</xdr:colOff>
      <xdr:row>0</xdr:row>
      <xdr:rowOff>455083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881DCDFE-C160-4227-A5F4-448DB2E2DC5C}"/>
            </a:ext>
          </a:extLst>
        </xdr:cNvPr>
        <xdr:cNvSpPr/>
      </xdr:nvSpPr>
      <xdr:spPr>
        <a:xfrm>
          <a:off x="6200775" y="98425"/>
          <a:ext cx="392642" cy="356658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83606</xdr:colOff>
      <xdr:row>0</xdr:row>
      <xdr:rowOff>95250</xdr:rowOff>
    </xdr:from>
    <xdr:to>
      <xdr:col>0</xdr:col>
      <xdr:colOff>662726</xdr:colOff>
      <xdr:row>0</xdr:row>
      <xdr:rowOff>454660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C32ABDC0-7FA9-42A4-8FF7-B1219BE12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606" y="95250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200025</xdr:colOff>
      <xdr:row>0</xdr:row>
      <xdr:rowOff>98425</xdr:rowOff>
    </xdr:from>
    <xdr:to>
      <xdr:col>11</xdr:col>
      <xdr:colOff>592667</xdr:colOff>
      <xdr:row>0</xdr:row>
      <xdr:rowOff>455083</xdr:rowOff>
    </xdr:to>
    <xdr:sp macro="" textlink="">
      <xdr:nvSpPr>
        <xdr:cNvPr id="2" name="Ovál 1">
          <a:extLst>
            <a:ext uri="{FF2B5EF4-FFF2-40B4-BE49-F238E27FC236}">
              <a16:creationId xmlns:a16="http://schemas.microsoft.com/office/drawing/2014/main" id="{F5290FFB-066D-4358-AB1C-56B3B67E2CD2}"/>
            </a:ext>
          </a:extLst>
        </xdr:cNvPr>
        <xdr:cNvSpPr/>
      </xdr:nvSpPr>
      <xdr:spPr>
        <a:xfrm>
          <a:off x="6200775" y="98425"/>
          <a:ext cx="392642" cy="356658"/>
        </a:xfrm>
        <a:prstGeom prst="ellipse">
          <a:avLst/>
        </a:prstGeom>
        <a:noFill/>
        <a:ln w="22225">
          <a:solidFill>
            <a:srgbClr val="00206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  <xdr:twoCellAnchor editAs="oneCell">
    <xdr:from>
      <xdr:col>0</xdr:col>
      <xdr:colOff>83606</xdr:colOff>
      <xdr:row>0</xdr:row>
      <xdr:rowOff>95250</xdr:rowOff>
    </xdr:from>
    <xdr:to>
      <xdr:col>0</xdr:col>
      <xdr:colOff>662726</xdr:colOff>
      <xdr:row>0</xdr:row>
      <xdr:rowOff>454660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183A641A-722C-4D0B-8613-467D551287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3606" y="95250"/>
          <a:ext cx="579120" cy="35941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7</xdr:col>
      <xdr:colOff>358859</xdr:colOff>
      <xdr:row>34</xdr:row>
      <xdr:rowOff>47625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1A0760A-799E-2A5E-0302-35A7341CD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57400"/>
          <a:ext cx="4626059" cy="46196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7</xdr:col>
      <xdr:colOff>369072</xdr:colOff>
      <xdr:row>60</xdr:row>
      <xdr:rowOff>57150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id="{8DED283B-4D5C-9A1B-E192-CA607A060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086600"/>
          <a:ext cx="4636272" cy="462915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61</xdr:row>
      <xdr:rowOff>247650</xdr:rowOff>
    </xdr:from>
    <xdr:to>
      <xdr:col>7</xdr:col>
      <xdr:colOff>388265</xdr:colOff>
      <xdr:row>86</xdr:row>
      <xdr:rowOff>47625</xdr:rowOff>
    </xdr:to>
    <xdr:pic>
      <xdr:nvPicPr>
        <xdr:cNvPr id="6" name="Obrázok 5">
          <a:extLst>
            <a:ext uri="{FF2B5EF4-FFF2-40B4-BE49-F238E27FC236}">
              <a16:creationId xmlns:a16="http://schemas.microsoft.com/office/drawing/2014/main" id="{9FCA5196-4571-B4C0-DF00-BEEF337EE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12096750"/>
          <a:ext cx="4617365" cy="463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1E5B001-F0CE-416D-8F35-170BA95ED43E}">
  <we:reference id="db18cc72-1a17-45df-b60e-7ffb655e8af5" version="1.0.0.4" store="EXCatalog" storeType="EXCatalog"/>
  <we:alternateReferences>
    <we:reference id="WA104381701" version="1.0.0.4" store="sk-SK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2A0B6-F0D9-4144-A1D5-037D56FE1D16}">
  <sheetPr codeName="Hárok1">
    <tabColor rgb="FFFFFF00"/>
  </sheetPr>
  <dimension ref="A1:BC72"/>
  <sheetViews>
    <sheetView showGridLines="0" showZeros="0" tabSelected="1" zoomScale="130" zoomScaleNormal="130" workbookViewId="0">
      <selection activeCell="O20" sqref="O20"/>
    </sheetView>
  </sheetViews>
  <sheetFormatPr defaultRowHeight="15" x14ac:dyDescent="0.25"/>
  <cols>
    <col min="1" max="15" width="3.42578125" style="3" customWidth="1"/>
    <col min="16" max="19" width="3.42578125" style="40" customWidth="1"/>
    <col min="20" max="22" width="3.42578125" style="3" customWidth="1"/>
    <col min="23" max="28" width="3.42578125" style="40" customWidth="1"/>
    <col min="29" max="16384" width="9.140625" style="3"/>
  </cols>
  <sheetData>
    <row r="1" spans="1:28" s="39" customFormat="1" ht="39" customHeight="1" x14ac:dyDescent="0.25">
      <c r="A1" s="51"/>
      <c r="B1" s="52"/>
      <c r="C1" s="52"/>
      <c r="D1" s="52"/>
      <c r="E1" s="53" t="s">
        <v>0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4">
        <v>5</v>
      </c>
      <c r="AB1" s="55"/>
    </row>
    <row r="2" spans="1:28" ht="6" customHeight="1" x14ac:dyDescent="0.25">
      <c r="A2" s="56"/>
      <c r="B2" s="8"/>
      <c r="R2" s="8"/>
      <c r="AB2" s="57"/>
    </row>
    <row r="3" spans="1:28" x14ac:dyDescent="0.25">
      <c r="A3" s="5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57"/>
    </row>
    <row r="4" spans="1:28" x14ac:dyDescent="0.25">
      <c r="A4" s="56"/>
      <c r="B4" s="8" t="s">
        <v>1</v>
      </c>
      <c r="AB4" s="57"/>
    </row>
    <row r="5" spans="1:28" ht="3.75" customHeight="1" x14ac:dyDescent="0.25">
      <c r="A5" s="56"/>
      <c r="B5" s="8"/>
      <c r="R5" s="8"/>
      <c r="AB5" s="57"/>
    </row>
    <row r="6" spans="1:28" x14ac:dyDescent="0.25">
      <c r="A6" s="56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T6" s="108"/>
      <c r="U6" s="108"/>
      <c r="V6" s="108"/>
      <c r="W6" s="108"/>
      <c r="X6" s="108"/>
      <c r="Y6" s="108"/>
      <c r="Z6" s="108"/>
      <c r="AA6" s="108"/>
      <c r="AB6" s="57"/>
    </row>
    <row r="7" spans="1:28" x14ac:dyDescent="0.25">
      <c r="A7" s="56"/>
      <c r="B7" s="8" t="s">
        <v>2</v>
      </c>
      <c r="T7" s="8" t="s">
        <v>3</v>
      </c>
      <c r="AB7" s="57"/>
    </row>
    <row r="8" spans="1:28" ht="3" customHeight="1" x14ac:dyDescent="0.25">
      <c r="A8" s="56"/>
      <c r="B8" s="8"/>
      <c r="R8" s="8"/>
      <c r="AB8" s="57"/>
    </row>
    <row r="9" spans="1:28" x14ac:dyDescent="0.25">
      <c r="A9" s="56"/>
      <c r="B9" s="46" t="s">
        <v>4</v>
      </c>
      <c r="AB9" s="57"/>
    </row>
    <row r="10" spans="1:28" ht="15" customHeight="1" x14ac:dyDescent="0.25">
      <c r="A10" s="56"/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T10" s="112"/>
      <c r="U10" s="112"/>
      <c r="V10" s="112"/>
      <c r="W10" s="112"/>
      <c r="X10" s="112"/>
      <c r="Y10" s="112"/>
      <c r="Z10" s="112"/>
      <c r="AA10" s="112"/>
      <c r="AB10" s="57"/>
    </row>
    <row r="11" spans="1:28" x14ac:dyDescent="0.25">
      <c r="A11" s="56"/>
      <c r="B11" s="8" t="s">
        <v>5</v>
      </c>
      <c r="T11" s="8" t="s">
        <v>6</v>
      </c>
      <c r="AB11" s="57"/>
    </row>
    <row r="12" spans="1:28" x14ac:dyDescent="0.25">
      <c r="A12" s="56"/>
      <c r="B12" s="111" t="s">
        <v>7</v>
      </c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  <c r="T12" s="111"/>
      <c r="U12" s="111"/>
      <c r="V12" s="111"/>
      <c r="W12" s="111"/>
      <c r="X12" s="111"/>
      <c r="Y12" s="111"/>
      <c r="Z12" s="111"/>
      <c r="AA12" s="111"/>
      <c r="AB12" s="57"/>
    </row>
    <row r="13" spans="1:28" x14ac:dyDescent="0.25">
      <c r="A13" s="56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57"/>
    </row>
    <row r="14" spans="1:28" ht="3" customHeight="1" x14ac:dyDescent="0.25">
      <c r="A14" s="56"/>
      <c r="P14" s="3"/>
      <c r="Q14" s="3"/>
      <c r="R14" s="3"/>
      <c r="S14" s="3"/>
      <c r="W14" s="3"/>
      <c r="X14" s="3"/>
      <c r="Y14" s="3"/>
      <c r="Z14" s="3"/>
      <c r="AA14" s="3"/>
      <c r="AB14" s="58"/>
    </row>
    <row r="15" spans="1:28" ht="17.25" x14ac:dyDescent="0.25">
      <c r="A15" s="56"/>
      <c r="B15" s="46" t="s">
        <v>8</v>
      </c>
      <c r="P15" s="3"/>
      <c r="Q15" s="3"/>
      <c r="R15" s="3"/>
      <c r="S15" s="3"/>
      <c r="W15" s="3"/>
      <c r="X15" s="3"/>
      <c r="Y15" s="3"/>
      <c r="Z15" s="3"/>
      <c r="AA15" s="3"/>
      <c r="AB15" s="58"/>
    </row>
    <row r="16" spans="1:28" x14ac:dyDescent="0.25">
      <c r="A16" s="56"/>
      <c r="B16" s="3" t="s">
        <v>9</v>
      </c>
      <c r="C16" s="106"/>
      <c r="D16" s="106"/>
      <c r="E16" s="106"/>
      <c r="F16" s="106"/>
      <c r="G16" s="106"/>
      <c r="H16" s="106"/>
      <c r="P16" s="3"/>
      <c r="Q16" s="3"/>
      <c r="R16" s="3"/>
      <c r="S16" s="3"/>
      <c r="W16" s="3"/>
      <c r="X16" s="3"/>
      <c r="Y16" s="3"/>
      <c r="Z16" s="3"/>
      <c r="AA16" s="3"/>
      <c r="AB16" s="58"/>
    </row>
    <row r="17" spans="1:28" x14ac:dyDescent="0.25">
      <c r="A17" s="56"/>
      <c r="B17" s="3" t="s">
        <v>10</v>
      </c>
      <c r="C17" s="105"/>
      <c r="D17" s="105"/>
      <c r="E17" s="105"/>
      <c r="F17" s="105"/>
      <c r="G17" s="105"/>
      <c r="H17" s="105"/>
      <c r="P17" s="3"/>
      <c r="Q17" s="3"/>
      <c r="R17" s="3"/>
      <c r="S17" s="3"/>
      <c r="W17" s="3"/>
      <c r="X17" s="3"/>
      <c r="Y17" s="3"/>
      <c r="Z17" s="3"/>
      <c r="AA17" s="3"/>
      <c r="AB17" s="58"/>
    </row>
    <row r="18" spans="1:28" x14ac:dyDescent="0.25">
      <c r="A18" s="56"/>
      <c r="B18" s="3" t="s">
        <v>11</v>
      </c>
      <c r="C18" s="105"/>
      <c r="D18" s="105"/>
      <c r="E18" s="105"/>
      <c r="F18" s="105"/>
      <c r="G18" s="105"/>
      <c r="H18" s="105"/>
      <c r="P18" s="3"/>
      <c r="Q18" s="3"/>
      <c r="R18" s="3"/>
      <c r="S18" s="3"/>
      <c r="W18" s="3"/>
      <c r="X18" s="3"/>
      <c r="Y18" s="3"/>
      <c r="Z18" s="3"/>
      <c r="AA18" s="3"/>
      <c r="AB18" s="58"/>
    </row>
    <row r="19" spans="1:28" x14ac:dyDescent="0.25">
      <c r="A19" s="56"/>
      <c r="B19" s="3" t="s">
        <v>12</v>
      </c>
      <c r="C19" s="105"/>
      <c r="D19" s="105"/>
      <c r="E19" s="105"/>
      <c r="F19" s="105"/>
      <c r="G19" s="105"/>
      <c r="H19" s="105"/>
      <c r="P19" s="3"/>
      <c r="Q19" s="3"/>
      <c r="R19" s="3"/>
      <c r="S19" s="3"/>
      <c r="W19" s="3"/>
      <c r="X19" s="3"/>
      <c r="Y19" s="3"/>
      <c r="Z19" s="3"/>
      <c r="AA19" s="3"/>
      <c r="AB19" s="58"/>
    </row>
    <row r="20" spans="1:28" x14ac:dyDescent="0.25">
      <c r="A20" s="56"/>
      <c r="B20" s="3" t="s">
        <v>13</v>
      </c>
      <c r="C20" s="105"/>
      <c r="D20" s="105"/>
      <c r="E20" s="105"/>
      <c r="F20" s="105"/>
      <c r="G20" s="105"/>
      <c r="H20" s="105"/>
      <c r="P20" s="3"/>
      <c r="Q20" s="3"/>
      <c r="R20" s="3"/>
      <c r="S20" s="3"/>
      <c r="W20" s="3"/>
      <c r="X20" s="3"/>
      <c r="Y20" s="3"/>
      <c r="Z20" s="3"/>
      <c r="AA20" s="3"/>
      <c r="AB20" s="58"/>
    </row>
    <row r="21" spans="1:28" x14ac:dyDescent="0.25">
      <c r="A21" s="56"/>
      <c r="B21" s="3" t="s">
        <v>14</v>
      </c>
      <c r="C21" s="105"/>
      <c r="D21" s="105"/>
      <c r="E21" s="105"/>
      <c r="F21" s="105"/>
      <c r="G21" s="105"/>
      <c r="H21" s="105"/>
      <c r="P21" s="3"/>
      <c r="Q21" s="3"/>
      <c r="R21" s="3"/>
      <c r="S21" s="3"/>
      <c r="W21" s="3"/>
      <c r="X21" s="3"/>
      <c r="Y21" s="3"/>
      <c r="Z21" s="3"/>
      <c r="AA21" s="3"/>
      <c r="AB21" s="58"/>
    </row>
    <row r="22" spans="1:28" x14ac:dyDescent="0.25">
      <c r="A22" s="56"/>
      <c r="B22" s="3" t="s">
        <v>15</v>
      </c>
      <c r="C22" s="105"/>
      <c r="D22" s="105"/>
      <c r="E22" s="105"/>
      <c r="F22" s="105"/>
      <c r="G22" s="105"/>
      <c r="H22" s="105"/>
      <c r="P22" s="3"/>
      <c r="Q22" s="3"/>
      <c r="R22" s="3"/>
      <c r="S22" s="3"/>
      <c r="W22" s="3"/>
      <c r="X22" s="3"/>
      <c r="Y22" s="3"/>
      <c r="Z22" s="3"/>
      <c r="AA22" s="3"/>
      <c r="AB22" s="58"/>
    </row>
    <row r="23" spans="1:28" x14ac:dyDescent="0.25">
      <c r="A23" s="56"/>
      <c r="B23" s="3" t="s">
        <v>16</v>
      </c>
      <c r="C23" s="105"/>
      <c r="D23" s="105"/>
      <c r="E23" s="105"/>
      <c r="F23" s="105"/>
      <c r="G23" s="105"/>
      <c r="H23" s="105"/>
      <c r="P23" s="3"/>
      <c r="Q23" s="3"/>
      <c r="R23" s="3"/>
      <c r="S23" s="3"/>
      <c r="W23" s="3"/>
      <c r="X23" s="3"/>
      <c r="Y23" s="3"/>
      <c r="Z23" s="3"/>
      <c r="AA23" s="3"/>
      <c r="AB23" s="58"/>
    </row>
    <row r="24" spans="1:28" x14ac:dyDescent="0.25">
      <c r="A24" s="56"/>
      <c r="B24" s="3" t="s">
        <v>17</v>
      </c>
      <c r="C24" s="105"/>
      <c r="D24" s="105"/>
      <c r="E24" s="105"/>
      <c r="F24" s="105"/>
      <c r="G24" s="105"/>
      <c r="H24" s="105"/>
      <c r="P24" s="3"/>
      <c r="Q24" s="3"/>
      <c r="R24" s="3"/>
      <c r="S24" s="3"/>
      <c r="W24" s="3"/>
      <c r="X24" s="3"/>
      <c r="Y24" s="3"/>
      <c r="Z24" s="3"/>
      <c r="AA24" s="3"/>
      <c r="AB24" s="58"/>
    </row>
    <row r="25" spans="1:28" x14ac:dyDescent="0.25">
      <c r="A25" s="56"/>
      <c r="B25" s="3" t="s">
        <v>18</v>
      </c>
      <c r="C25" s="105"/>
      <c r="D25" s="105"/>
      <c r="E25" s="105"/>
      <c r="F25" s="105"/>
      <c r="G25" s="105"/>
      <c r="H25" s="105"/>
      <c r="P25" s="3"/>
      <c r="Q25" s="3"/>
      <c r="R25" s="3"/>
      <c r="S25" s="3"/>
      <c r="W25" s="3"/>
      <c r="X25" s="3"/>
      <c r="Y25" s="3"/>
      <c r="Z25" s="3"/>
      <c r="AA25" s="3"/>
      <c r="AB25" s="58"/>
    </row>
    <row r="26" spans="1:28" ht="5.25" customHeight="1" x14ac:dyDescent="0.25">
      <c r="A26" s="56"/>
      <c r="P26" s="3"/>
      <c r="Q26" s="3"/>
      <c r="R26" s="3"/>
      <c r="S26" s="3"/>
      <c r="W26" s="3"/>
      <c r="X26" s="3"/>
      <c r="Y26" s="3"/>
      <c r="Z26" s="3"/>
      <c r="AA26" s="3"/>
      <c r="AB26" s="58"/>
    </row>
    <row r="27" spans="1:28" x14ac:dyDescent="0.25">
      <c r="A27" s="56"/>
      <c r="B27" s="46" t="s">
        <v>19</v>
      </c>
      <c r="P27" s="3"/>
      <c r="Q27" s="3"/>
      <c r="R27" s="3"/>
      <c r="S27" s="3"/>
      <c r="W27" s="3"/>
      <c r="X27" s="3"/>
      <c r="Y27" s="3"/>
      <c r="Z27" s="3"/>
      <c r="AA27" s="3"/>
      <c r="AB27" s="58"/>
    </row>
    <row r="28" spans="1:28" ht="18.75" x14ac:dyDescent="0.25">
      <c r="A28" s="56"/>
      <c r="B28" s="73"/>
      <c r="C28" s="74" t="s">
        <v>20</v>
      </c>
      <c r="P28" s="3"/>
      <c r="Q28" s="3"/>
      <c r="R28" s="3"/>
      <c r="S28" s="3"/>
      <c r="W28" s="3"/>
      <c r="X28" s="3"/>
      <c r="Y28" s="3"/>
      <c r="Z28" s="3"/>
      <c r="AA28" s="3"/>
      <c r="AB28" s="58"/>
    </row>
    <row r="29" spans="1:28" ht="16.5" customHeight="1" x14ac:dyDescent="0.25">
      <c r="A29" s="56"/>
      <c r="C29" s="3" t="s">
        <v>21</v>
      </c>
      <c r="P29" s="103"/>
      <c r="Q29" s="104"/>
      <c r="R29" s="104"/>
      <c r="S29" s="104"/>
      <c r="T29" s="104"/>
      <c r="U29" s="104"/>
      <c r="V29" s="104"/>
      <c r="W29" s="47" t="s">
        <v>22</v>
      </c>
      <c r="AB29" s="57"/>
    </row>
    <row r="30" spans="1:28" ht="6.75" customHeight="1" x14ac:dyDescent="0.25">
      <c r="A30" s="56"/>
      <c r="P30" s="3"/>
      <c r="Q30" s="3"/>
      <c r="R30" s="3"/>
      <c r="S30" s="3"/>
      <c r="AB30" s="57"/>
    </row>
    <row r="31" spans="1:28" x14ac:dyDescent="0.25">
      <c r="A31" s="56"/>
      <c r="B31" s="48" t="s">
        <v>23</v>
      </c>
      <c r="C31" s="106"/>
      <c r="D31" s="106"/>
      <c r="E31" s="106"/>
      <c r="F31" s="106"/>
      <c r="G31" s="106"/>
      <c r="H31" s="118" t="s">
        <v>24</v>
      </c>
      <c r="I31" s="118"/>
      <c r="J31" s="117"/>
      <c r="K31" s="106"/>
      <c r="L31" s="106"/>
      <c r="M31" s="106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57"/>
    </row>
    <row r="32" spans="1:28" x14ac:dyDescent="0.25">
      <c r="A32" s="56"/>
      <c r="P32" s="120" t="s">
        <v>25</v>
      </c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0"/>
      <c r="AB32" s="57"/>
    </row>
    <row r="33" spans="1:55" x14ac:dyDescent="0.25">
      <c r="A33" s="56"/>
      <c r="B33" s="115" t="s">
        <v>26</v>
      </c>
      <c r="C33" s="115"/>
      <c r="D33" s="114" t="s">
        <v>27</v>
      </c>
      <c r="E33" s="114"/>
      <c r="F33" s="114"/>
      <c r="G33" s="114"/>
      <c r="H33" s="114"/>
      <c r="I33" s="72">
        <f>'1.iterácia'!AE24+'2.iterácia'!AE24+'3.iterácia'!AE24+'4.iterácia'!AE24+'5.iterácia'!AE24+'6.iterácia'!AE24+'7.iterácia'!AE24+'8.iterácia'!AE24+'9.iterácia (max)'!AE24</f>
        <v>0</v>
      </c>
      <c r="J33" s="114" t="s">
        <v>28</v>
      </c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57"/>
    </row>
    <row r="34" spans="1:55" ht="6" customHeight="1" x14ac:dyDescent="0.25">
      <c r="A34" s="5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57"/>
    </row>
    <row r="35" spans="1:55" x14ac:dyDescent="0.25">
      <c r="A35" s="56"/>
      <c r="B35" s="87" t="s">
        <v>29</v>
      </c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60"/>
    </row>
    <row r="36" spans="1:55" s="8" customFormat="1" ht="12" x14ac:dyDescent="0.2">
      <c r="A36" s="59"/>
      <c r="B36" s="88" t="s">
        <v>30</v>
      </c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60"/>
    </row>
    <row r="37" spans="1:55" s="8" customFormat="1" ht="12" x14ac:dyDescent="0.2">
      <c r="A37" s="59"/>
      <c r="B37" s="88" t="s">
        <v>31</v>
      </c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60"/>
    </row>
    <row r="38" spans="1:55" s="8" customFormat="1" ht="12" x14ac:dyDescent="0.2">
      <c r="A38" s="59"/>
      <c r="B38" s="87" t="s">
        <v>32</v>
      </c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60"/>
    </row>
    <row r="39" spans="1:55" s="8" customFormat="1" ht="12" x14ac:dyDescent="0.2">
      <c r="A39" s="59"/>
      <c r="B39" s="50" t="s">
        <v>33</v>
      </c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60"/>
    </row>
    <row r="40" spans="1:55" s="8" customFormat="1" ht="12" x14ac:dyDescent="0.2">
      <c r="A40" s="59"/>
      <c r="B40" s="88" t="s">
        <v>34</v>
      </c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60"/>
    </row>
    <row r="41" spans="1:55" s="8" customFormat="1" ht="12" x14ac:dyDescent="0.2">
      <c r="A41" s="59"/>
      <c r="B41" s="88" t="s">
        <v>35</v>
      </c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60"/>
    </row>
    <row r="42" spans="1:55" s="8" customFormat="1" ht="12" customHeight="1" x14ac:dyDescent="0.2">
      <c r="A42" s="59"/>
      <c r="B42" s="50" t="s">
        <v>36</v>
      </c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60"/>
      <c r="AD42" s="113"/>
      <c r="AE42" s="113"/>
      <c r="AF42" s="113"/>
      <c r="AG42" s="113"/>
      <c r="AH42" s="113"/>
      <c r="AI42" s="113"/>
      <c r="AJ42" s="113"/>
      <c r="AK42" s="113"/>
      <c r="AL42" s="113"/>
      <c r="AM42" s="113"/>
      <c r="AN42" s="113"/>
      <c r="AO42" s="113"/>
      <c r="AP42" s="113"/>
      <c r="AQ42" s="113"/>
      <c r="AR42" s="113"/>
      <c r="AS42" s="113"/>
      <c r="AT42" s="113"/>
      <c r="AU42" s="113"/>
      <c r="AV42" s="113"/>
      <c r="AW42" s="113"/>
      <c r="AX42" s="113"/>
      <c r="AY42" s="113"/>
      <c r="AZ42" s="113"/>
      <c r="BA42" s="113"/>
      <c r="BB42" s="113"/>
      <c r="BC42" s="113"/>
    </row>
    <row r="43" spans="1:55" s="8" customFormat="1" ht="12" x14ac:dyDescent="0.2">
      <c r="A43" s="59"/>
      <c r="B43" s="94" t="s">
        <v>37</v>
      </c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5"/>
    </row>
    <row r="44" spans="1:55" s="8" customFormat="1" ht="12" customHeight="1" x14ac:dyDescent="0.2">
      <c r="A44" s="59"/>
      <c r="B44" s="99" t="s">
        <v>38</v>
      </c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100"/>
    </row>
    <row r="45" spans="1:55" s="92" customFormat="1" ht="17.25" customHeight="1" x14ac:dyDescent="0.2">
      <c r="A45" s="89"/>
      <c r="B45" s="90" t="s">
        <v>39</v>
      </c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</row>
    <row r="46" spans="1:55" s="92" customFormat="1" ht="12.75" x14ac:dyDescent="0.2">
      <c r="A46" s="89"/>
      <c r="B46" s="96" t="s">
        <v>40</v>
      </c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1"/>
    </row>
    <row r="47" spans="1:55" s="92" customFormat="1" ht="12.75" x14ac:dyDescent="0.2">
      <c r="A47" s="89"/>
      <c r="B47" s="90" t="s">
        <v>41</v>
      </c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</row>
    <row r="48" spans="1:55" s="92" customFormat="1" ht="12.75" x14ac:dyDescent="0.2">
      <c r="A48" s="89"/>
      <c r="B48" s="90" t="s">
        <v>42</v>
      </c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</row>
    <row r="49" spans="1:28" s="92" customFormat="1" ht="11.25" x14ac:dyDescent="0.2">
      <c r="A49" s="89"/>
      <c r="B49" s="90" t="s">
        <v>43</v>
      </c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1"/>
    </row>
    <row r="50" spans="1:28" s="92" customFormat="1" ht="12" customHeight="1" x14ac:dyDescent="0.2">
      <c r="A50" s="89"/>
      <c r="B50" s="90" t="s">
        <v>44</v>
      </c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</row>
    <row r="51" spans="1:28" s="92" customFormat="1" ht="12" customHeight="1" x14ac:dyDescent="0.2">
      <c r="A51" s="89"/>
      <c r="B51" s="101" t="s">
        <v>45</v>
      </c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  <c r="AB51" s="93"/>
    </row>
    <row r="52" spans="1:28" s="92" customFormat="1" ht="11.25" x14ac:dyDescent="0.2">
      <c r="A52" s="89"/>
      <c r="B52" s="96" t="s">
        <v>46</v>
      </c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7"/>
    </row>
    <row r="53" spans="1:28" s="92" customFormat="1" ht="11.25" x14ac:dyDescent="0.2">
      <c r="A53" s="89"/>
      <c r="B53" s="101" t="s">
        <v>47</v>
      </c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  <c r="AB53" s="102"/>
    </row>
    <row r="54" spans="1:28" s="8" customFormat="1" ht="18" customHeight="1" x14ac:dyDescent="0.2">
      <c r="A54" s="59"/>
      <c r="B54" s="8" t="s">
        <v>48</v>
      </c>
      <c r="P54" s="7"/>
      <c r="Q54" s="7"/>
      <c r="R54" s="7"/>
      <c r="S54" s="7"/>
      <c r="W54" s="7"/>
      <c r="X54" s="7"/>
      <c r="Y54" s="7"/>
      <c r="Z54" s="7"/>
      <c r="AA54" s="85" t="s">
        <v>49</v>
      </c>
      <c r="AB54" s="60"/>
    </row>
    <row r="55" spans="1:28" s="8" customFormat="1" ht="12" x14ac:dyDescent="0.2">
      <c r="A55" s="59"/>
      <c r="B55" s="8" t="s">
        <v>50</v>
      </c>
      <c r="P55" s="7"/>
      <c r="Q55" s="7"/>
      <c r="R55" s="7"/>
      <c r="S55" s="7"/>
      <c r="W55" s="7"/>
      <c r="X55" s="7"/>
      <c r="Y55" s="7"/>
      <c r="Z55" s="7"/>
      <c r="AA55" s="85" t="s">
        <v>51</v>
      </c>
      <c r="AB55" s="60"/>
    </row>
    <row r="56" spans="1:28" s="8" customFormat="1" ht="12" x14ac:dyDescent="0.2">
      <c r="B56" s="61" t="s">
        <v>52</v>
      </c>
      <c r="C56" s="61"/>
      <c r="D56" s="61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2"/>
      <c r="Q56" s="62"/>
      <c r="R56" s="62"/>
      <c r="S56" s="62"/>
      <c r="T56" s="61"/>
      <c r="U56" s="61"/>
      <c r="V56" s="61"/>
      <c r="W56" s="62"/>
      <c r="X56" s="62"/>
      <c r="Y56" s="62"/>
      <c r="Z56" s="62"/>
      <c r="AA56" s="86" t="s">
        <v>53</v>
      </c>
      <c r="AB56" s="63"/>
    </row>
    <row r="57" spans="1:28" s="8" customFormat="1" ht="12" x14ac:dyDescent="0.2">
      <c r="C57" s="41"/>
      <c r="P57" s="7"/>
      <c r="Q57" s="7"/>
      <c r="R57" s="7"/>
      <c r="S57" s="7"/>
      <c r="W57" s="7"/>
      <c r="X57" s="7"/>
      <c r="Y57" s="7"/>
      <c r="Z57" s="7"/>
      <c r="AA57" s="7"/>
      <c r="AB57" s="7"/>
    </row>
    <row r="58" spans="1:28" s="8" customFormat="1" ht="12" x14ac:dyDescent="0.2">
      <c r="P58" s="7"/>
      <c r="Q58" s="7"/>
      <c r="R58" s="7"/>
      <c r="S58" s="7"/>
      <c r="W58" s="7"/>
      <c r="X58" s="7"/>
      <c r="Y58" s="7"/>
      <c r="Z58" s="7"/>
      <c r="AA58" s="7"/>
      <c r="AB58" s="7"/>
    </row>
    <row r="59" spans="1:28" s="8" customFormat="1" ht="12" x14ac:dyDescent="0.2"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7"/>
    </row>
    <row r="60" spans="1:28" x14ac:dyDescent="0.25"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</row>
    <row r="61" spans="1:28" x14ac:dyDescent="0.25">
      <c r="B61" s="88"/>
      <c r="C61" s="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</row>
    <row r="62" spans="1:28" x14ac:dyDescent="0.25"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8"/>
    </row>
    <row r="67" spans="16:28" x14ac:dyDescent="0.25">
      <c r="X67" s="3"/>
      <c r="Y67" s="3"/>
      <c r="Z67" s="3"/>
      <c r="AA67" s="3"/>
      <c r="AB67" s="3"/>
    </row>
    <row r="69" spans="16:28" s="8" customFormat="1" ht="12" x14ac:dyDescent="0.2">
      <c r="P69" s="7"/>
      <c r="Q69" s="7"/>
      <c r="R69" s="7"/>
      <c r="S69" s="7"/>
      <c r="W69" s="7"/>
      <c r="X69" s="7"/>
      <c r="Y69" s="7"/>
      <c r="Z69" s="7"/>
      <c r="AA69" s="7"/>
      <c r="AB69" s="7"/>
    </row>
    <row r="70" spans="16:28" s="8" customFormat="1" ht="12" x14ac:dyDescent="0.2">
      <c r="P70" s="7"/>
      <c r="Q70" s="7"/>
      <c r="R70" s="7"/>
      <c r="S70" s="7"/>
      <c r="W70" s="7"/>
      <c r="X70" s="7"/>
      <c r="Y70" s="7"/>
      <c r="Z70" s="7"/>
      <c r="AA70" s="7"/>
      <c r="AB70" s="7"/>
    </row>
    <row r="71" spans="16:28" s="8" customFormat="1" ht="12" x14ac:dyDescent="0.2">
      <c r="P71" s="7"/>
      <c r="Q71" s="7"/>
      <c r="R71" s="7"/>
      <c r="S71" s="7"/>
      <c r="W71" s="7"/>
      <c r="X71" s="7"/>
      <c r="Y71" s="7"/>
      <c r="Z71" s="7"/>
      <c r="AA71" s="7"/>
      <c r="AB71" s="7"/>
    </row>
    <row r="72" spans="16:28" s="8" customFormat="1" ht="12" x14ac:dyDescent="0.2">
      <c r="P72" s="7"/>
      <c r="Q72" s="7"/>
      <c r="R72" s="7"/>
      <c r="S72" s="7"/>
      <c r="W72" s="7"/>
      <c r="X72" s="7"/>
      <c r="Y72" s="7"/>
      <c r="Z72" s="7"/>
      <c r="AA72" s="7"/>
      <c r="AB72" s="7"/>
    </row>
  </sheetData>
  <sheetProtection algorithmName="SHA-512" hashValue="1MlGZKs2cF0wqpjvn5f2EYUp4YTMcr2rxrXJZ6IZSda9uyRQE0qPOYBuAkLzLV2u0mk3jOY0Jt/leH8p6TU4lw==" saltValue="zNnp3C+Rl1DyZZxgM7UHDQ==" spinCount="100000" sheet="1" objects="1" scenarios="1"/>
  <mergeCells count="34">
    <mergeCell ref="AD42:BC42"/>
    <mergeCell ref="D33:H33"/>
    <mergeCell ref="B33:C33"/>
    <mergeCell ref="P34:AA34"/>
    <mergeCell ref="C31:G31"/>
    <mergeCell ref="J31:M31"/>
    <mergeCell ref="H31:I31"/>
    <mergeCell ref="P31:AA31"/>
    <mergeCell ref="P32:AA32"/>
    <mergeCell ref="J33:AA33"/>
    <mergeCell ref="B3:AA3"/>
    <mergeCell ref="T6:AA6"/>
    <mergeCell ref="B6:R6"/>
    <mergeCell ref="B10:R10"/>
    <mergeCell ref="B12:AA13"/>
    <mergeCell ref="T10:AA10"/>
    <mergeCell ref="C16:H16"/>
    <mergeCell ref="C17:H17"/>
    <mergeCell ref="C18:H18"/>
    <mergeCell ref="C19:H19"/>
    <mergeCell ref="C20:H20"/>
    <mergeCell ref="P29:V29"/>
    <mergeCell ref="C21:H21"/>
    <mergeCell ref="C22:H22"/>
    <mergeCell ref="C23:H23"/>
    <mergeCell ref="C24:H24"/>
    <mergeCell ref="C25:H25"/>
    <mergeCell ref="B43:AB43"/>
    <mergeCell ref="B52:AB52"/>
    <mergeCell ref="B59:AA59"/>
    <mergeCell ref="B44:AB44"/>
    <mergeCell ref="B46:AA46"/>
    <mergeCell ref="B51:AA51"/>
    <mergeCell ref="B53:AB53"/>
  </mergeCells>
  <dataValidations count="2">
    <dataValidation type="decimal" errorStyle="warning" operator="greaterThan" allowBlank="1" showInputMessage="1" showErrorMessage="1" errorTitle="UPOZORNENIE" error="Súčet podielov elektriny je väčší ako 100%" sqref="F14:F15 F32 F17:F29" xr:uid="{F8B53444-899F-498E-BE2B-7E05FC8A426B}">
      <formula1>100.01</formula1>
    </dataValidation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A14:C14 A16:A28 D18:E25 B26 C16:C28 B31 A15:B15" xr:uid="{6ECE986D-0F7F-4472-AC27-ACD1171F19DD}">
      <formula1>16</formula1>
    </dataValidation>
  </dataValidations>
  <printOptions horizontalCentered="1" verticalCentered="1"/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102" r:id="rId4" name="CheckBox2">
          <controlPr defaultSize="0" autoLine="0" r:id="rId5">
            <anchor moveWithCells="1">
              <from>
                <xdr:col>1</xdr:col>
                <xdr:colOff>38100</xdr:colOff>
                <xdr:row>1048575</xdr:row>
                <xdr:rowOff>0</xdr:rowOff>
              </from>
              <to>
                <xdr:col>1</xdr:col>
                <xdr:colOff>219075</xdr:colOff>
                <xdr:row>1048575</xdr:row>
                <xdr:rowOff>171450</xdr:rowOff>
              </to>
            </anchor>
          </controlPr>
        </control>
      </mc:Choice>
      <mc:Fallback>
        <control shapeId="4102" r:id="rId4" name="CheckBox2"/>
      </mc:Fallback>
    </mc:AlternateContent>
    <mc:AlternateContent xmlns:mc="http://schemas.openxmlformats.org/markup-compatibility/2006">
      <mc:Choice Requires="x14">
        <control shapeId="4099" r:id="rId6" name="CheckBox1">
          <controlPr defaultSize="0" autoLine="0" r:id="rId7">
            <anchor moveWithCells="1">
              <from>
                <xdr:col>1</xdr:col>
                <xdr:colOff>38100</xdr:colOff>
                <xdr:row>1048575</xdr:row>
                <xdr:rowOff>0</xdr:rowOff>
              </from>
              <to>
                <xdr:col>1</xdr:col>
                <xdr:colOff>219075</xdr:colOff>
                <xdr:row>1048575</xdr:row>
                <xdr:rowOff>171450</xdr:rowOff>
              </to>
            </anchor>
          </controlPr>
        </control>
      </mc:Choice>
      <mc:Fallback>
        <control shapeId="4099" r:id="rId6" name="CheckBox1"/>
      </mc:Fallback>
    </mc:AlternateContent>
    <mc:AlternateContent xmlns:mc="http://schemas.openxmlformats.org/markup-compatibility/2006">
      <mc:Choice Requires="x14">
        <control shapeId="4103" r:id="rId8" name="Check Box 7">
          <controlPr locked="0" defaultSize="0" autoFill="0" autoLine="0" autoPict="0">
            <anchor moveWithCells="1">
              <from>
                <xdr:col>1</xdr:col>
                <xdr:colOff>19050</xdr:colOff>
                <xdr:row>27</xdr:row>
                <xdr:rowOff>19050</xdr:rowOff>
              </from>
              <to>
                <xdr:col>2</xdr:col>
                <xdr:colOff>95250</xdr:colOff>
                <xdr:row>28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4" r:id="rId9" name="Check Box 8">
          <controlPr locked="0" defaultSize="0" autoFill="0" autoLine="0" autoPict="0">
            <anchor moveWithCells="1">
              <from>
                <xdr:col>1</xdr:col>
                <xdr:colOff>19050</xdr:colOff>
                <xdr:row>28</xdr:row>
                <xdr:rowOff>0</xdr:rowOff>
              </from>
              <to>
                <xdr:col>2</xdr:col>
                <xdr:colOff>85725</xdr:colOff>
                <xdr:row>29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D99BC-E18B-4A5E-AE7D-3204B2429F68}">
  <sheetPr codeName="Hárok7">
    <tabColor rgb="FFFFC000"/>
    <pageSetUpPr fitToPage="1"/>
  </sheetPr>
  <dimension ref="A1:AG30"/>
  <sheetViews>
    <sheetView showGridLines="0" showZeros="0" zoomScaleNormal="100" workbookViewId="0">
      <selection activeCell="D5" sqref="D5:L5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9.5703125" style="40" customWidth="1"/>
    <col min="5" max="5" width="2.85546875" style="40" customWidth="1"/>
    <col min="6" max="6" width="9.28515625" style="40" customWidth="1"/>
    <col min="7" max="7" width="11.7109375" style="40" customWidth="1"/>
    <col min="8" max="8" width="2.42578125" style="40" customWidth="1"/>
    <col min="9" max="9" width="10.28515625" style="40" customWidth="1"/>
    <col min="10" max="10" width="11.85546875" style="40" customWidth="1"/>
    <col min="11" max="11" width="2.7109375" style="40" customWidth="1"/>
    <col min="12" max="12" width="11.85546875" style="40" customWidth="1"/>
    <col min="13" max="19" width="11.85546875" style="40" hidden="1" customWidth="1"/>
    <col min="20" max="21" width="7.7109375" style="40" hidden="1" customWidth="1"/>
    <col min="22" max="30" width="5.42578125" style="40" hidden="1" customWidth="1"/>
    <col min="31" max="31" width="8.85546875" style="40" hidden="1" customWidth="1"/>
    <col min="32" max="32" width="5.42578125" style="40" hidden="1" customWidth="1"/>
    <col min="33" max="33" width="5.42578125" style="3" hidden="1" customWidth="1"/>
    <col min="34" max="37" width="9.140625" style="3" customWidth="1"/>
    <col min="38" max="16384" width="9.140625" style="3"/>
  </cols>
  <sheetData>
    <row r="1" spans="1:32" ht="42.75" customHeight="1" thickBot="1" x14ac:dyDescent="0.3">
      <c r="B1" s="39" t="s">
        <v>0</v>
      </c>
      <c r="D1" s="42"/>
      <c r="E1" s="42"/>
      <c r="F1" s="42"/>
      <c r="G1" s="42"/>
      <c r="H1" s="42"/>
      <c r="I1" s="42"/>
      <c r="J1" s="42"/>
      <c r="K1" s="42"/>
      <c r="L1" s="2">
        <v>5</v>
      </c>
      <c r="M1" s="42"/>
      <c r="N1" s="42"/>
      <c r="O1" s="42"/>
      <c r="P1" s="42"/>
      <c r="Q1" s="42"/>
      <c r="R1" s="42"/>
      <c r="S1" s="42"/>
      <c r="T1" s="42"/>
      <c r="U1" s="43"/>
      <c r="V1" s="43"/>
    </row>
    <row r="2" spans="1:32" ht="18.75" x14ac:dyDescent="0.25">
      <c r="A2" s="198" t="s">
        <v>54</v>
      </c>
      <c r="B2" s="199"/>
      <c r="C2" s="199"/>
      <c r="D2" s="200"/>
      <c r="E2" s="201">
        <f>Žiadosť!$B$10</f>
        <v>0</v>
      </c>
      <c r="F2" s="202"/>
      <c r="G2" s="202"/>
      <c r="H2" s="202"/>
      <c r="I2" s="202"/>
      <c r="J2" s="202"/>
      <c r="K2" s="202"/>
      <c r="L2" s="203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204" t="s">
        <v>55</v>
      </c>
      <c r="B3" s="205"/>
      <c r="C3" s="205"/>
      <c r="D3" s="206"/>
      <c r="E3" s="207">
        <f>Žiadosť!$T$10</f>
        <v>0</v>
      </c>
      <c r="F3" s="208"/>
      <c r="G3" s="208"/>
      <c r="H3" s="208"/>
      <c r="I3" s="208"/>
      <c r="J3" s="208"/>
      <c r="K3" s="208"/>
      <c r="L3" s="209"/>
      <c r="M3" s="3"/>
      <c r="N3" s="3"/>
      <c r="O3" s="3"/>
      <c r="P3" s="3"/>
      <c r="Q3" s="3"/>
      <c r="R3" s="3"/>
      <c r="S3" s="3"/>
      <c r="T3" s="3"/>
    </row>
    <row r="4" spans="1:32" ht="26.25" x14ac:dyDescent="0.25">
      <c r="A4" s="210" t="s">
        <v>56</v>
      </c>
      <c r="B4" s="211"/>
      <c r="C4" s="212"/>
      <c r="D4" s="213">
        <v>1</v>
      </c>
      <c r="E4" s="213"/>
      <c r="F4" s="213"/>
      <c r="G4" s="213"/>
      <c r="H4" s="213"/>
      <c r="I4" s="213"/>
      <c r="J4" s="213"/>
      <c r="K4" s="213"/>
      <c r="L4" s="214"/>
      <c r="M4" s="3"/>
      <c r="N4" s="3"/>
      <c r="O4" s="3"/>
      <c r="P4" s="3"/>
      <c r="Q4" s="3"/>
      <c r="R4" s="3"/>
      <c r="S4" s="3"/>
      <c r="T4" s="3"/>
    </row>
    <row r="5" spans="1:32" ht="48" customHeight="1" x14ac:dyDescent="0.25">
      <c r="A5" s="187" t="s">
        <v>57</v>
      </c>
      <c r="B5" s="188"/>
      <c r="C5" s="189"/>
      <c r="D5" s="190"/>
      <c r="E5" s="190"/>
      <c r="F5" s="190"/>
      <c r="G5" s="190"/>
      <c r="H5" s="190"/>
      <c r="I5" s="190"/>
      <c r="J5" s="190"/>
      <c r="K5" s="190"/>
      <c r="L5" s="191"/>
      <c r="M5" s="3"/>
      <c r="N5" s="3"/>
      <c r="O5" s="3"/>
      <c r="P5" s="3"/>
      <c r="Q5" s="3"/>
      <c r="R5" s="3"/>
      <c r="S5" s="3"/>
      <c r="T5" s="3"/>
    </row>
    <row r="6" spans="1:32" ht="45.75" customHeight="1" x14ac:dyDescent="0.25">
      <c r="A6" s="192" t="s">
        <v>58</v>
      </c>
      <c r="B6" s="193"/>
      <c r="C6" s="194"/>
      <c r="D6" s="195" t="s">
        <v>59</v>
      </c>
      <c r="E6" s="195"/>
      <c r="F6" s="196"/>
      <c r="G6" s="196" t="s">
        <v>60</v>
      </c>
      <c r="H6" s="196"/>
      <c r="I6" s="196"/>
      <c r="J6" s="196" t="s">
        <v>61</v>
      </c>
      <c r="K6" s="196"/>
      <c r="L6" s="197"/>
      <c r="M6" s="3"/>
      <c r="N6" s="3"/>
      <c r="O6" s="3"/>
      <c r="P6" s="3"/>
      <c r="Q6" s="3"/>
      <c r="R6" s="3"/>
      <c r="S6" s="3"/>
      <c r="T6" s="3"/>
    </row>
    <row r="7" spans="1:32" ht="115.5" customHeight="1" x14ac:dyDescent="0.25">
      <c r="A7" s="172"/>
      <c r="B7" s="173"/>
      <c r="C7" s="174"/>
      <c r="D7" s="175" t="s">
        <v>62</v>
      </c>
      <c r="E7" s="176"/>
      <c r="F7" s="176"/>
      <c r="G7" s="179" t="s">
        <v>63</v>
      </c>
      <c r="H7" s="179"/>
      <c r="I7" s="179"/>
      <c r="J7" s="179" t="s">
        <v>64</v>
      </c>
      <c r="K7" s="179"/>
      <c r="L7" s="180"/>
      <c r="M7" s="3"/>
      <c r="N7" s="3"/>
      <c r="O7" s="3"/>
      <c r="P7" s="3"/>
      <c r="Q7" s="3"/>
      <c r="R7" s="3"/>
      <c r="S7" s="3"/>
      <c r="T7" s="3"/>
      <c r="U7" s="6"/>
      <c r="V7" s="9"/>
    </row>
    <row r="8" spans="1:32" ht="48.75" customHeight="1" thickBot="1" x14ac:dyDescent="0.4">
      <c r="A8" s="181" t="s">
        <v>65</v>
      </c>
      <c r="B8" s="182"/>
      <c r="C8" s="183"/>
      <c r="D8" s="177"/>
      <c r="E8" s="178"/>
      <c r="F8" s="178"/>
      <c r="G8" s="64" t="s">
        <v>66</v>
      </c>
      <c r="H8" s="184" t="s">
        <v>67</v>
      </c>
      <c r="I8" s="184"/>
      <c r="J8" s="185" t="s">
        <v>68</v>
      </c>
      <c r="K8" s="186"/>
      <c r="L8" s="44" t="s">
        <v>69</v>
      </c>
      <c r="M8" s="3"/>
      <c r="N8" s="3"/>
      <c r="O8" s="3"/>
      <c r="P8" s="3"/>
      <c r="Q8" s="161"/>
      <c r="R8" s="161"/>
      <c r="S8" s="161"/>
      <c r="T8" s="3"/>
      <c r="U8" s="162" t="s">
        <v>70</v>
      </c>
      <c r="V8" s="163"/>
      <c r="W8" s="65" t="s">
        <v>71</v>
      </c>
      <c r="X8" s="164" t="s">
        <v>60</v>
      </c>
      <c r="Y8" s="164"/>
      <c r="Z8" s="164"/>
      <c r="AA8" s="164"/>
      <c r="AB8" s="164"/>
      <c r="AC8" s="164" t="s">
        <v>61</v>
      </c>
      <c r="AD8" s="164"/>
      <c r="AE8" s="164"/>
      <c r="AF8" s="164"/>
    </row>
    <row r="9" spans="1:32" ht="21" x14ac:dyDescent="0.35">
      <c r="A9" s="165">
        <f>Žiadosť!C16</f>
        <v>0</v>
      </c>
      <c r="B9" s="166"/>
      <c r="C9" s="167"/>
      <c r="D9" s="168"/>
      <c r="E9" s="169"/>
      <c r="F9" s="169"/>
      <c r="G9" s="66"/>
      <c r="H9" s="170"/>
      <c r="I9" s="170"/>
      <c r="J9" s="171"/>
      <c r="K9" s="171"/>
      <c r="L9" s="75">
        <f t="shared" ref="L9:L18" si="0">AF9</f>
        <v>0</v>
      </c>
      <c r="M9" s="3"/>
      <c r="Q9" s="161"/>
      <c r="R9" s="161"/>
      <c r="S9" s="161"/>
      <c r="U9" s="65">
        <f t="shared" ref="U9:U18" si="1">LEN(A9)</f>
        <v>1</v>
      </c>
      <c r="V9" s="65">
        <f>IF(U9=16,1,0)</f>
        <v>0</v>
      </c>
      <c r="W9" s="65">
        <f t="shared" ref="W9:W18" si="2">LEN(D9)</f>
        <v>0</v>
      </c>
      <c r="X9" s="65">
        <f>LEN(G9)</f>
        <v>0</v>
      </c>
      <c r="Y9" s="65">
        <f>LEN(H9)</f>
        <v>0</v>
      </c>
      <c r="Z9" s="65">
        <f>IF(Y9&gt;0.1,1,0)</f>
        <v>0</v>
      </c>
      <c r="AA9" s="65">
        <f>X9-Z9</f>
        <v>0</v>
      </c>
      <c r="AB9" s="65">
        <f>IF(AA9=-1,1,0)</f>
        <v>0</v>
      </c>
      <c r="AC9" s="65">
        <f>IF(J9&gt;0,1,0)</f>
        <v>0</v>
      </c>
      <c r="AD9" s="65">
        <f t="shared" ref="AD9:AD18" si="3">J9</f>
        <v>0</v>
      </c>
      <c r="AE9" s="12" t="e">
        <f t="shared" ref="AE9:AE18" si="4">(J9/$AD$20)*100%</f>
        <v>#DIV/0!</v>
      </c>
      <c r="AF9" s="65">
        <f>IFERROR(AE9,0)</f>
        <v>0</v>
      </c>
    </row>
    <row r="10" spans="1:32" ht="21" x14ac:dyDescent="0.35">
      <c r="A10" s="137">
        <f>Žiadosť!C17</f>
        <v>0</v>
      </c>
      <c r="B10" s="138"/>
      <c r="C10" s="139"/>
      <c r="D10" s="140"/>
      <c r="E10" s="141"/>
      <c r="F10" s="141"/>
      <c r="G10" s="67"/>
      <c r="H10" s="142"/>
      <c r="I10" s="142"/>
      <c r="J10" s="143"/>
      <c r="K10" s="143"/>
      <c r="L10" s="76">
        <f t="shared" si="0"/>
        <v>0</v>
      </c>
      <c r="M10" s="3"/>
      <c r="Q10" s="161"/>
      <c r="R10" s="161"/>
      <c r="S10" s="161"/>
      <c r="U10" s="65">
        <f t="shared" si="1"/>
        <v>1</v>
      </c>
      <c r="V10" s="65">
        <f t="shared" ref="V10:V18" si="5">IF(U10=16,1,0)</f>
        <v>0</v>
      </c>
      <c r="W10" s="65">
        <f t="shared" si="2"/>
        <v>0</v>
      </c>
      <c r="X10" s="65">
        <f t="shared" ref="X10:Y18" si="6">LEN(G10)</f>
        <v>0</v>
      </c>
      <c r="Y10" s="65">
        <f t="shared" si="6"/>
        <v>0</v>
      </c>
      <c r="Z10" s="65">
        <f t="shared" ref="Z10:Z18" si="7">IF(Y10&gt;0.1,1,0)</f>
        <v>0</v>
      </c>
      <c r="AA10" s="65">
        <f t="shared" ref="AA10:AA18" si="8">X10-Z10</f>
        <v>0</v>
      </c>
      <c r="AB10" s="65">
        <f t="shared" ref="AB10:AB18" si="9">IF(AA10=-1,1,0)</f>
        <v>0</v>
      </c>
      <c r="AC10" s="65">
        <f t="shared" ref="AC10:AC18" si="10">IF(J10&gt;0,1,0)</f>
        <v>0</v>
      </c>
      <c r="AD10" s="65">
        <f t="shared" si="3"/>
        <v>0</v>
      </c>
      <c r="AE10" s="12" t="e">
        <f t="shared" si="4"/>
        <v>#DIV/0!</v>
      </c>
      <c r="AF10" s="65">
        <f t="shared" ref="AF10:AF18" si="11">IFERROR(AE10,0)</f>
        <v>0</v>
      </c>
    </row>
    <row r="11" spans="1:32" ht="21" x14ac:dyDescent="0.35">
      <c r="A11" s="137">
        <f>Žiadosť!C18</f>
        <v>0</v>
      </c>
      <c r="B11" s="138"/>
      <c r="C11" s="139"/>
      <c r="D11" s="140"/>
      <c r="E11" s="141"/>
      <c r="F11" s="141"/>
      <c r="G11" s="67"/>
      <c r="H11" s="142"/>
      <c r="I11" s="142"/>
      <c r="J11" s="143"/>
      <c r="K11" s="143"/>
      <c r="L11" s="76">
        <f t="shared" si="0"/>
        <v>0</v>
      </c>
      <c r="M11" s="3"/>
      <c r="Q11" s="161"/>
      <c r="R11" s="161"/>
      <c r="S11" s="161"/>
      <c r="U11" s="65">
        <f t="shared" si="1"/>
        <v>1</v>
      </c>
      <c r="V11" s="65">
        <f t="shared" si="5"/>
        <v>0</v>
      </c>
      <c r="W11" s="65">
        <f t="shared" si="2"/>
        <v>0</v>
      </c>
      <c r="X11" s="65">
        <f t="shared" si="6"/>
        <v>0</v>
      </c>
      <c r="Y11" s="65">
        <f t="shared" si="6"/>
        <v>0</v>
      </c>
      <c r="Z11" s="65">
        <f t="shared" si="7"/>
        <v>0</v>
      </c>
      <c r="AA11" s="65">
        <f t="shared" si="8"/>
        <v>0</v>
      </c>
      <c r="AB11" s="65">
        <f t="shared" si="9"/>
        <v>0</v>
      </c>
      <c r="AC11" s="65">
        <f t="shared" si="10"/>
        <v>0</v>
      </c>
      <c r="AD11" s="65">
        <f t="shared" si="3"/>
        <v>0</v>
      </c>
      <c r="AE11" s="12" t="e">
        <f t="shared" si="4"/>
        <v>#DIV/0!</v>
      </c>
      <c r="AF11" s="65">
        <f t="shared" si="11"/>
        <v>0</v>
      </c>
    </row>
    <row r="12" spans="1:32" ht="21" x14ac:dyDescent="0.35">
      <c r="A12" s="137">
        <f>Žiadosť!C19</f>
        <v>0</v>
      </c>
      <c r="B12" s="138"/>
      <c r="C12" s="139"/>
      <c r="D12" s="140"/>
      <c r="E12" s="141"/>
      <c r="F12" s="141"/>
      <c r="G12" s="67"/>
      <c r="H12" s="142"/>
      <c r="I12" s="142"/>
      <c r="J12" s="143"/>
      <c r="K12" s="143"/>
      <c r="L12" s="76">
        <f t="shared" si="0"/>
        <v>0</v>
      </c>
      <c r="M12" s="3"/>
      <c r="Q12" s="161"/>
      <c r="R12" s="161"/>
      <c r="S12" s="161"/>
      <c r="U12" s="65">
        <f t="shared" si="1"/>
        <v>1</v>
      </c>
      <c r="V12" s="65">
        <f t="shared" si="5"/>
        <v>0</v>
      </c>
      <c r="W12" s="65">
        <f t="shared" si="2"/>
        <v>0</v>
      </c>
      <c r="X12" s="65">
        <f t="shared" si="6"/>
        <v>0</v>
      </c>
      <c r="Y12" s="65">
        <f t="shared" si="6"/>
        <v>0</v>
      </c>
      <c r="Z12" s="65">
        <f t="shared" si="7"/>
        <v>0</v>
      </c>
      <c r="AA12" s="65">
        <f t="shared" si="8"/>
        <v>0</v>
      </c>
      <c r="AB12" s="65">
        <f t="shared" si="9"/>
        <v>0</v>
      </c>
      <c r="AC12" s="65">
        <f t="shared" si="10"/>
        <v>0</v>
      </c>
      <c r="AD12" s="65">
        <f t="shared" si="3"/>
        <v>0</v>
      </c>
      <c r="AE12" s="12" t="e">
        <f t="shared" si="4"/>
        <v>#DIV/0!</v>
      </c>
      <c r="AF12" s="65">
        <f t="shared" si="11"/>
        <v>0</v>
      </c>
    </row>
    <row r="13" spans="1:32" ht="21" x14ac:dyDescent="0.35">
      <c r="A13" s="137">
        <f>Žiadosť!C20</f>
        <v>0</v>
      </c>
      <c r="B13" s="138"/>
      <c r="C13" s="139"/>
      <c r="D13" s="140"/>
      <c r="E13" s="141"/>
      <c r="F13" s="141"/>
      <c r="G13" s="67"/>
      <c r="H13" s="142"/>
      <c r="I13" s="142"/>
      <c r="J13" s="143"/>
      <c r="K13" s="143"/>
      <c r="L13" s="76">
        <f t="shared" si="0"/>
        <v>0</v>
      </c>
      <c r="M13" s="3"/>
      <c r="Q13" s="161"/>
      <c r="R13" s="161"/>
      <c r="S13" s="161"/>
      <c r="U13" s="65">
        <f t="shared" si="1"/>
        <v>1</v>
      </c>
      <c r="V13" s="65">
        <f t="shared" si="5"/>
        <v>0</v>
      </c>
      <c r="W13" s="65">
        <f t="shared" si="2"/>
        <v>0</v>
      </c>
      <c r="X13" s="65">
        <f t="shared" si="6"/>
        <v>0</v>
      </c>
      <c r="Y13" s="65">
        <f t="shared" si="6"/>
        <v>0</v>
      </c>
      <c r="Z13" s="65">
        <f t="shared" si="7"/>
        <v>0</v>
      </c>
      <c r="AA13" s="65">
        <f t="shared" si="8"/>
        <v>0</v>
      </c>
      <c r="AB13" s="65">
        <f t="shared" si="9"/>
        <v>0</v>
      </c>
      <c r="AC13" s="65">
        <f t="shared" si="10"/>
        <v>0</v>
      </c>
      <c r="AD13" s="65">
        <f t="shared" si="3"/>
        <v>0</v>
      </c>
      <c r="AE13" s="12" t="e">
        <f t="shared" si="4"/>
        <v>#DIV/0!</v>
      </c>
      <c r="AF13" s="65">
        <f t="shared" si="11"/>
        <v>0</v>
      </c>
    </row>
    <row r="14" spans="1:32" ht="21" x14ac:dyDescent="0.35">
      <c r="A14" s="137">
        <f>Žiadosť!C21</f>
        <v>0</v>
      </c>
      <c r="B14" s="138"/>
      <c r="C14" s="139"/>
      <c r="D14" s="140"/>
      <c r="E14" s="141"/>
      <c r="F14" s="141"/>
      <c r="G14" s="67"/>
      <c r="H14" s="142"/>
      <c r="I14" s="142"/>
      <c r="J14" s="143"/>
      <c r="K14" s="143"/>
      <c r="L14" s="76">
        <f t="shared" si="0"/>
        <v>0</v>
      </c>
      <c r="M14" s="3"/>
      <c r="Q14" s="161"/>
      <c r="R14" s="161"/>
      <c r="S14" s="161"/>
      <c r="U14" s="65">
        <f t="shared" si="1"/>
        <v>1</v>
      </c>
      <c r="V14" s="65">
        <f t="shared" si="5"/>
        <v>0</v>
      </c>
      <c r="W14" s="65">
        <f t="shared" si="2"/>
        <v>0</v>
      </c>
      <c r="X14" s="65">
        <f t="shared" si="6"/>
        <v>0</v>
      </c>
      <c r="Y14" s="65">
        <f t="shared" si="6"/>
        <v>0</v>
      </c>
      <c r="Z14" s="65">
        <f t="shared" si="7"/>
        <v>0</v>
      </c>
      <c r="AA14" s="65">
        <f t="shared" si="8"/>
        <v>0</v>
      </c>
      <c r="AB14" s="65">
        <f t="shared" si="9"/>
        <v>0</v>
      </c>
      <c r="AC14" s="65">
        <f t="shared" si="10"/>
        <v>0</v>
      </c>
      <c r="AD14" s="65">
        <f t="shared" si="3"/>
        <v>0</v>
      </c>
      <c r="AE14" s="12" t="e">
        <f t="shared" si="4"/>
        <v>#DIV/0!</v>
      </c>
      <c r="AF14" s="65">
        <f t="shared" si="11"/>
        <v>0</v>
      </c>
    </row>
    <row r="15" spans="1:32" ht="21" x14ac:dyDescent="0.35">
      <c r="A15" s="137">
        <f>Žiadosť!C22</f>
        <v>0</v>
      </c>
      <c r="B15" s="138"/>
      <c r="C15" s="139"/>
      <c r="D15" s="140"/>
      <c r="E15" s="141"/>
      <c r="F15" s="141"/>
      <c r="G15" s="67"/>
      <c r="H15" s="142"/>
      <c r="I15" s="142"/>
      <c r="J15" s="143"/>
      <c r="K15" s="143"/>
      <c r="L15" s="76">
        <f t="shared" si="0"/>
        <v>0</v>
      </c>
      <c r="M15" s="3"/>
      <c r="U15" s="65">
        <f t="shared" si="1"/>
        <v>1</v>
      </c>
      <c r="V15" s="65">
        <f t="shared" si="5"/>
        <v>0</v>
      </c>
      <c r="W15" s="65">
        <f t="shared" si="2"/>
        <v>0</v>
      </c>
      <c r="X15" s="65">
        <f t="shared" si="6"/>
        <v>0</v>
      </c>
      <c r="Y15" s="65">
        <f t="shared" si="6"/>
        <v>0</v>
      </c>
      <c r="Z15" s="65">
        <f t="shared" si="7"/>
        <v>0</v>
      </c>
      <c r="AA15" s="65">
        <f t="shared" si="8"/>
        <v>0</v>
      </c>
      <c r="AB15" s="65">
        <f t="shared" si="9"/>
        <v>0</v>
      </c>
      <c r="AC15" s="65">
        <f t="shared" si="10"/>
        <v>0</v>
      </c>
      <c r="AD15" s="65">
        <f t="shared" si="3"/>
        <v>0</v>
      </c>
      <c r="AE15" s="12" t="e">
        <f t="shared" si="4"/>
        <v>#DIV/0!</v>
      </c>
      <c r="AF15" s="65">
        <f t="shared" si="11"/>
        <v>0</v>
      </c>
    </row>
    <row r="16" spans="1:32" ht="21" x14ac:dyDescent="0.35">
      <c r="A16" s="137">
        <f>Žiadosť!C23</f>
        <v>0</v>
      </c>
      <c r="B16" s="138"/>
      <c r="C16" s="139"/>
      <c r="D16" s="140"/>
      <c r="E16" s="141"/>
      <c r="F16" s="141"/>
      <c r="G16" s="67"/>
      <c r="H16" s="142"/>
      <c r="I16" s="142"/>
      <c r="J16" s="143"/>
      <c r="K16" s="143"/>
      <c r="L16" s="76">
        <f t="shared" si="0"/>
        <v>0</v>
      </c>
      <c r="M16" s="3"/>
      <c r="U16" s="65">
        <f t="shared" si="1"/>
        <v>1</v>
      </c>
      <c r="V16" s="65">
        <f t="shared" si="5"/>
        <v>0</v>
      </c>
      <c r="W16" s="65">
        <f t="shared" si="2"/>
        <v>0</v>
      </c>
      <c r="X16" s="65">
        <f t="shared" si="6"/>
        <v>0</v>
      </c>
      <c r="Y16" s="65">
        <f t="shared" si="6"/>
        <v>0</v>
      </c>
      <c r="Z16" s="65">
        <f t="shared" si="7"/>
        <v>0</v>
      </c>
      <c r="AA16" s="65">
        <f t="shared" si="8"/>
        <v>0</v>
      </c>
      <c r="AB16" s="65">
        <f t="shared" si="9"/>
        <v>0</v>
      </c>
      <c r="AC16" s="65">
        <f t="shared" si="10"/>
        <v>0</v>
      </c>
      <c r="AD16" s="65">
        <f t="shared" si="3"/>
        <v>0</v>
      </c>
      <c r="AE16" s="12" t="e">
        <f t="shared" si="4"/>
        <v>#DIV/0!</v>
      </c>
      <c r="AF16" s="65">
        <f t="shared" si="11"/>
        <v>0</v>
      </c>
    </row>
    <row r="17" spans="1:32" ht="21" x14ac:dyDescent="0.35">
      <c r="A17" s="137">
        <f>Žiadosť!C24</f>
        <v>0</v>
      </c>
      <c r="B17" s="138"/>
      <c r="C17" s="139"/>
      <c r="D17" s="140"/>
      <c r="E17" s="141"/>
      <c r="F17" s="141"/>
      <c r="G17" s="67"/>
      <c r="H17" s="142"/>
      <c r="I17" s="142"/>
      <c r="J17" s="143"/>
      <c r="K17" s="143"/>
      <c r="L17" s="76">
        <f t="shared" si="0"/>
        <v>0</v>
      </c>
      <c r="M17" s="3"/>
      <c r="U17" s="65">
        <f t="shared" si="1"/>
        <v>1</v>
      </c>
      <c r="V17" s="65">
        <f t="shared" si="5"/>
        <v>0</v>
      </c>
      <c r="W17" s="65">
        <f t="shared" si="2"/>
        <v>0</v>
      </c>
      <c r="X17" s="65">
        <f t="shared" si="6"/>
        <v>0</v>
      </c>
      <c r="Y17" s="65">
        <f t="shared" si="6"/>
        <v>0</v>
      </c>
      <c r="Z17" s="65">
        <f t="shared" si="7"/>
        <v>0</v>
      </c>
      <c r="AA17" s="65">
        <f t="shared" si="8"/>
        <v>0</v>
      </c>
      <c r="AB17" s="65">
        <f t="shared" si="9"/>
        <v>0</v>
      </c>
      <c r="AC17" s="65">
        <f t="shared" si="10"/>
        <v>0</v>
      </c>
      <c r="AD17" s="65">
        <f t="shared" si="3"/>
        <v>0</v>
      </c>
      <c r="AE17" s="12" t="e">
        <f t="shared" si="4"/>
        <v>#DIV/0!</v>
      </c>
      <c r="AF17" s="65">
        <f t="shared" si="11"/>
        <v>0</v>
      </c>
    </row>
    <row r="18" spans="1:32" ht="21.75" thickBot="1" x14ac:dyDescent="0.4">
      <c r="A18" s="146">
        <f>Žiadosť!C25</f>
        <v>0</v>
      </c>
      <c r="B18" s="147"/>
      <c r="C18" s="148"/>
      <c r="D18" s="149"/>
      <c r="E18" s="150"/>
      <c r="F18" s="150"/>
      <c r="G18" s="68"/>
      <c r="H18" s="151"/>
      <c r="I18" s="151"/>
      <c r="J18" s="145"/>
      <c r="K18" s="145"/>
      <c r="L18" s="77">
        <f t="shared" si="0"/>
        <v>0</v>
      </c>
      <c r="M18" s="3"/>
      <c r="U18" s="65">
        <f t="shared" si="1"/>
        <v>1</v>
      </c>
      <c r="V18" s="65">
        <f t="shared" si="5"/>
        <v>0</v>
      </c>
      <c r="W18" s="65">
        <f t="shared" si="2"/>
        <v>0</v>
      </c>
      <c r="X18" s="65">
        <f t="shared" si="6"/>
        <v>0</v>
      </c>
      <c r="Y18" s="65">
        <f t="shared" si="6"/>
        <v>0</v>
      </c>
      <c r="Z18" s="65">
        <f t="shared" si="7"/>
        <v>0</v>
      </c>
      <c r="AA18" s="65">
        <f t="shared" si="8"/>
        <v>0</v>
      </c>
      <c r="AB18" s="65">
        <f t="shared" si="9"/>
        <v>0</v>
      </c>
      <c r="AC18" s="65">
        <f t="shared" si="10"/>
        <v>0</v>
      </c>
      <c r="AD18" s="65">
        <f t="shared" si="3"/>
        <v>0</v>
      </c>
      <c r="AE18" s="12" t="e">
        <f t="shared" si="4"/>
        <v>#DIV/0!</v>
      </c>
      <c r="AF18" s="65">
        <f t="shared" si="11"/>
        <v>0</v>
      </c>
    </row>
    <row r="19" spans="1:32" ht="33" customHeight="1" thickBot="1" x14ac:dyDescent="0.3">
      <c r="A19" s="152">
        <f>IF(AD24&gt;1,"UPOZORNENIE! Pre každú iteráciu je možné zvoliť len jednu metódu zdieľania! Vyberte tú metódu zdieľania, ktorá bude použitá v tejto iterácii. Ak chcete použiť ďalšie metódy zdieľania - urobte tak v ďalších iteráciách.",M19)</f>
        <v>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4"/>
      <c r="M19" s="3"/>
    </row>
    <row r="20" spans="1:32" ht="37.5" customHeight="1" x14ac:dyDescent="0.25">
      <c r="A20" s="33"/>
      <c r="B20" s="34"/>
      <c r="C20" s="35"/>
      <c r="D20" s="155">
        <f>IF(D21=0,M19,"Dynamickú metódu zdieľania ste použili pre")</f>
        <v>0</v>
      </c>
      <c r="E20" s="155"/>
      <c r="F20" s="156"/>
      <c r="G20" s="157">
        <f>IF(G21=0,M19,"Prioritnú metódu zdieľania ste použili pre")</f>
        <v>0</v>
      </c>
      <c r="H20" s="158"/>
      <c r="I20" s="159"/>
      <c r="J20" s="157">
        <f>IF(J21=0,M19,"Statickú metódu zdieľania ste použili pre")</f>
        <v>0</v>
      </c>
      <c r="K20" s="158"/>
      <c r="L20" s="160"/>
      <c r="P20" s="5"/>
      <c r="R20" s="5"/>
      <c r="T20" s="5"/>
      <c r="U20" s="65" t="s">
        <v>72</v>
      </c>
      <c r="V20" s="65">
        <f>SUM(V9:V18)</f>
        <v>0</v>
      </c>
      <c r="W20" s="10">
        <f>SUM(W9:W18)</f>
        <v>0</v>
      </c>
      <c r="X20" s="11">
        <f>SUM(X9:X18)</f>
        <v>0</v>
      </c>
      <c r="Y20" s="65"/>
      <c r="Z20" s="65"/>
      <c r="AA20" s="65"/>
      <c r="AB20" s="65">
        <f>SUM(AB9:AB18)</f>
        <v>0</v>
      </c>
      <c r="AC20" s="10">
        <f>SUM(AC9:AC18)</f>
        <v>0</v>
      </c>
      <c r="AD20" s="65">
        <f>SUM(AD9:AD18)</f>
        <v>0</v>
      </c>
      <c r="AE20" s="13" t="e">
        <f>SUM(AE9:AE18)</f>
        <v>#DIV/0!</v>
      </c>
      <c r="AF20" s="65">
        <f>IFERROR(AE20,0)</f>
        <v>0</v>
      </c>
    </row>
    <row r="21" spans="1:32" x14ac:dyDescent="0.25">
      <c r="A21" s="23"/>
      <c r="C21" s="15"/>
      <c r="D21" s="78">
        <f>W20</f>
        <v>0</v>
      </c>
      <c r="E21" s="79">
        <f>IF(D21=0,,"z")</f>
        <v>0</v>
      </c>
      <c r="F21" s="80">
        <f>IF(D21=0,,V20)</f>
        <v>0</v>
      </c>
      <c r="G21" s="81">
        <f>X20</f>
        <v>0</v>
      </c>
      <c r="H21" s="79">
        <f>IF(G21=0,,"z")</f>
        <v>0</v>
      </c>
      <c r="I21" s="80">
        <f>IF(G21=0,,V20)</f>
        <v>0</v>
      </c>
      <c r="J21" s="81">
        <f>AC20</f>
        <v>0</v>
      </c>
      <c r="K21" s="78">
        <f>IF(J21=0,,"z")</f>
        <v>0</v>
      </c>
      <c r="L21" s="82">
        <f>IF(J21=0,,V20)</f>
        <v>0</v>
      </c>
      <c r="M21" s="40">
        <f>IF(J21=0,,Y20)</f>
        <v>0</v>
      </c>
      <c r="N21" s="5"/>
      <c r="P21" s="5"/>
      <c r="R21" s="5"/>
      <c r="T21" s="5"/>
    </row>
    <row r="22" spans="1:32" ht="15" customHeight="1" x14ac:dyDescent="0.25">
      <c r="A22" s="23"/>
      <c r="C22" s="15"/>
      <c r="D22" s="127">
        <f>IF(D21=0,,"odberných miest")</f>
        <v>0</v>
      </c>
      <c r="E22" s="127"/>
      <c r="F22" s="128"/>
      <c r="G22" s="129">
        <f>IF(G21=0,,"odberných miest")</f>
        <v>0</v>
      </c>
      <c r="H22" s="127"/>
      <c r="I22" s="128"/>
      <c r="J22" s="129">
        <f>IF(J21=0,,"odberných miest")</f>
        <v>0</v>
      </c>
      <c r="K22" s="127"/>
      <c r="L22" s="130"/>
      <c r="N22" s="5"/>
      <c r="P22" s="5"/>
      <c r="R22" s="5"/>
      <c r="T22" s="5"/>
      <c r="V22" s="5"/>
      <c r="X22" s="5"/>
    </row>
    <row r="23" spans="1:32" ht="15" customHeight="1" x14ac:dyDescent="0.25">
      <c r="A23" s="23"/>
      <c r="C23" s="15"/>
      <c r="D23" s="17"/>
      <c r="E23" s="17"/>
      <c r="F23" s="18"/>
      <c r="G23" s="16"/>
      <c r="H23" s="17"/>
      <c r="I23" s="18"/>
      <c r="J23" s="20"/>
      <c r="K23" s="21"/>
      <c r="L23" s="24"/>
      <c r="N23" s="5"/>
      <c r="P23" s="5"/>
      <c r="R23" s="5"/>
      <c r="T23" s="5"/>
      <c r="V23" s="5"/>
      <c r="X23" s="144">
        <f>SUM(H9:I18)</f>
        <v>0</v>
      </c>
      <c r="Y23" s="144"/>
      <c r="Z23" s="144"/>
      <c r="AA23" s="144"/>
      <c r="AB23" s="144"/>
      <c r="AE23" s="40" t="s">
        <v>73</v>
      </c>
    </row>
    <row r="24" spans="1:32" x14ac:dyDescent="0.25">
      <c r="A24" s="23"/>
      <c r="C24" s="15"/>
      <c r="D24" s="69"/>
      <c r="E24" s="69"/>
      <c r="F24" s="70"/>
      <c r="G24" s="131">
        <f>IF((G25&gt;0%)*AND(G25&lt;=100%),"Súčet pridelených podielov prebytkov elektriny",V23)</f>
        <v>0</v>
      </c>
      <c r="H24" s="132"/>
      <c r="I24" s="133"/>
      <c r="J24" s="22"/>
      <c r="L24" s="25"/>
      <c r="N24" s="5"/>
      <c r="P24" s="5"/>
      <c r="R24" s="5"/>
      <c r="T24" s="5"/>
      <c r="U24" s="40" t="s">
        <v>74</v>
      </c>
      <c r="V24" s="5"/>
      <c r="W24" s="40" t="b">
        <f>IF(W20&gt;0,1)</f>
        <v>0</v>
      </c>
      <c r="X24" s="40" t="b">
        <f>IF(X20&gt;0,1)</f>
        <v>0</v>
      </c>
      <c r="AC24" s="40" t="b">
        <f>IF(AC20&gt;0,1)</f>
        <v>0</v>
      </c>
      <c r="AD24" s="14">
        <f>W24+X24+AC24</f>
        <v>0</v>
      </c>
      <c r="AE24" s="71">
        <f>IF(W24+X24+AC24&gt;=1,1,0)</f>
        <v>0</v>
      </c>
    </row>
    <row r="25" spans="1:32" x14ac:dyDescent="0.25">
      <c r="A25" s="23"/>
      <c r="C25" s="15"/>
      <c r="F25" s="19"/>
      <c r="G25" s="134">
        <f>SUM(H9:I18)</f>
        <v>0</v>
      </c>
      <c r="H25" s="135"/>
      <c r="I25" s="136"/>
      <c r="J25" s="22"/>
      <c r="L25" s="25"/>
      <c r="N25" s="5"/>
      <c r="P25" s="5"/>
      <c r="R25" s="5"/>
      <c r="T25" s="5"/>
      <c r="V25" s="5"/>
      <c r="X25" s="5"/>
    </row>
    <row r="26" spans="1:32" ht="72.75" customHeight="1" x14ac:dyDescent="0.25">
      <c r="A26" s="23"/>
      <c r="C26" s="15"/>
      <c r="F26" s="19"/>
      <c r="G26" s="121" t="str">
        <f>IF(G25&gt;100%,"UPOZORNENIE! Jednotlivým odberným miestam ste pridelili viac ako 100% dostupných prebytkov elektriny. Upravte jednotlivé podiely tak aby ich súčet bol najviac 100%","")</f>
        <v/>
      </c>
      <c r="H26" s="122"/>
      <c r="I26" s="123"/>
      <c r="J26" s="22"/>
      <c r="L26" s="25"/>
      <c r="N26" s="5"/>
      <c r="O26" s="38"/>
      <c r="P26" s="5"/>
      <c r="R26" s="5"/>
      <c r="T26" s="5"/>
      <c r="V26" s="5"/>
      <c r="X26" s="5"/>
    </row>
    <row r="27" spans="1:32" ht="8.25" customHeight="1" x14ac:dyDescent="0.25">
      <c r="A27" s="23"/>
      <c r="C27" s="15"/>
      <c r="F27" s="19"/>
      <c r="G27" s="36"/>
      <c r="H27" s="45"/>
      <c r="I27" s="37"/>
      <c r="J27" s="22"/>
      <c r="L27" s="25"/>
      <c r="N27" s="5"/>
      <c r="P27" s="5"/>
      <c r="R27" s="5"/>
      <c r="T27" s="5"/>
      <c r="V27" s="5"/>
      <c r="X27" s="5"/>
    </row>
    <row r="28" spans="1:32" ht="75.75" customHeight="1" thickBot="1" x14ac:dyDescent="0.3">
      <c r="A28" s="26"/>
      <c r="B28" s="27"/>
      <c r="C28" s="28"/>
      <c r="D28" s="29"/>
      <c r="E28" s="29"/>
      <c r="F28" s="30"/>
      <c r="G28" s="124">
        <f>IF(AB20&gt;0,"UPOZORNENIE! Podiel na časti prerozdeľovaného množstva elektriny ste pridelili odbernému miestu, pre ktoré ste nezvolili prioritu (nepoužili ste ho v tejto metóde zdieľania)",0)</f>
        <v>0</v>
      </c>
      <c r="H28" s="125"/>
      <c r="I28" s="126"/>
      <c r="J28" s="31"/>
      <c r="K28" s="29"/>
      <c r="L28" s="32"/>
      <c r="N28" s="5"/>
      <c r="P28" s="5"/>
      <c r="R28" s="5"/>
      <c r="T28" s="5"/>
      <c r="V28" s="5"/>
      <c r="X28" s="5"/>
    </row>
    <row r="29" spans="1:32" ht="30.75" hidden="1" customHeight="1" x14ac:dyDescent="0.25">
      <c r="N29" s="5"/>
      <c r="P29" s="5"/>
      <c r="R29" s="5"/>
      <c r="T29" s="5"/>
      <c r="V29" s="5"/>
      <c r="X29" s="5"/>
    </row>
    <row r="30" spans="1:32" hidden="1" x14ac:dyDescent="0.25">
      <c r="A30" s="4" t="s">
        <v>75</v>
      </c>
    </row>
  </sheetData>
  <sheetProtection algorithmName="SHA-512" hashValue="TkTNtyWm4GEZaUMwoQqOpeOA6/VHQj7678qXH3rB3ppaWjqHeUgH/92120FVltELPQAO19B32pV7L+PJPE8Qew==" saltValue="Co7Ed0qeDQUcyD7HkgNqDQ==" spinCount="100000" sheet="1" objects="1" scenarios="1"/>
  <mergeCells count="81">
    <mergeCell ref="A2:D2"/>
    <mergeCell ref="E2:L2"/>
    <mergeCell ref="A3:D3"/>
    <mergeCell ref="E3:L3"/>
    <mergeCell ref="A4:C4"/>
    <mergeCell ref="D4:L4"/>
    <mergeCell ref="A5:C5"/>
    <mergeCell ref="D5:L5"/>
    <mergeCell ref="A6:C6"/>
    <mergeCell ref="D6:F6"/>
    <mergeCell ref="G6:I6"/>
    <mergeCell ref="J6:L6"/>
    <mergeCell ref="A7:C7"/>
    <mergeCell ref="D7:F8"/>
    <mergeCell ref="G7:I7"/>
    <mergeCell ref="J7:L7"/>
    <mergeCell ref="A8:C8"/>
    <mergeCell ref="H8:I8"/>
    <mergeCell ref="J8:K8"/>
    <mergeCell ref="Q8:S8"/>
    <mergeCell ref="U8:V8"/>
    <mergeCell ref="X8:AB8"/>
    <mergeCell ref="AC8:AF8"/>
    <mergeCell ref="A9:C9"/>
    <mergeCell ref="D9:F9"/>
    <mergeCell ref="H9:I9"/>
    <mergeCell ref="J9:K9"/>
    <mergeCell ref="Q9:S9"/>
    <mergeCell ref="A11:C11"/>
    <mergeCell ref="D11:F11"/>
    <mergeCell ref="H11:I11"/>
    <mergeCell ref="J11:K11"/>
    <mergeCell ref="Q11:S11"/>
    <mergeCell ref="A10:C10"/>
    <mergeCell ref="D10:F10"/>
    <mergeCell ref="H10:I10"/>
    <mergeCell ref="J10:K10"/>
    <mergeCell ref="Q10:S10"/>
    <mergeCell ref="Q12:S12"/>
    <mergeCell ref="A13:C13"/>
    <mergeCell ref="D13:F13"/>
    <mergeCell ref="H13:I13"/>
    <mergeCell ref="J13:K13"/>
    <mergeCell ref="Q13:S13"/>
    <mergeCell ref="A12:C12"/>
    <mergeCell ref="D12:F12"/>
    <mergeCell ref="H12:I12"/>
    <mergeCell ref="J12:K12"/>
    <mergeCell ref="A14:C14"/>
    <mergeCell ref="D14:F14"/>
    <mergeCell ref="H14:I14"/>
    <mergeCell ref="J14:K14"/>
    <mergeCell ref="Q14:S14"/>
    <mergeCell ref="A16:C16"/>
    <mergeCell ref="D16:F16"/>
    <mergeCell ref="H16:I16"/>
    <mergeCell ref="J16:K16"/>
    <mergeCell ref="A15:C15"/>
    <mergeCell ref="D15:F15"/>
    <mergeCell ref="H15:I15"/>
    <mergeCell ref="J15:K15"/>
    <mergeCell ref="A17:C17"/>
    <mergeCell ref="D17:F17"/>
    <mergeCell ref="H17:I17"/>
    <mergeCell ref="J17:K17"/>
    <mergeCell ref="X23:AB23"/>
    <mergeCell ref="J18:K18"/>
    <mergeCell ref="A18:C18"/>
    <mergeCell ref="D18:F18"/>
    <mergeCell ref="H18:I18"/>
    <mergeCell ref="A19:L19"/>
    <mergeCell ref="D20:F20"/>
    <mergeCell ref="G20:I20"/>
    <mergeCell ref="J20:L20"/>
    <mergeCell ref="G26:I26"/>
    <mergeCell ref="G28:I28"/>
    <mergeCell ref="D22:F22"/>
    <mergeCell ref="G22:I22"/>
    <mergeCell ref="J22:L22"/>
    <mergeCell ref="G24:I24"/>
    <mergeCell ref="G25:I25"/>
  </mergeCells>
  <dataValidations count="5">
    <dataValidation type="decimal" errorStyle="warning" operator="greaterThan" allowBlank="1" showInputMessage="1" showErrorMessage="1" errorTitle="UPOZORNENIE" error="Súčet podielov elektriny je väčší ako 100%" sqref="F25:F28 F19" xr:uid="{A24586EE-2918-4230-BB7D-62D3FB02703B}">
      <formula1>100.01</formula1>
    </dataValidation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1:C18 A9:A18 R10:S14 Q8:Q14 A19:C28" xr:uid="{39D9252E-5946-466C-B057-0A98A34CFEEC}">
      <formula1>16</formula1>
    </dataValidation>
    <dataValidation allowBlank="1" showInputMessage="1" sqref="G7:L7 A7 G8 D7" xr:uid="{BF1AE8A0-DE2E-449E-B9F0-FE4BAC541ABA}"/>
    <dataValidation type="decimal" operator="lessThan" allowBlank="1" showInputMessage="1" showErrorMessage="1" errorTitle="UPOZORNENIE!" error="Maximálny podiel zostatku určeného na zdieľanie v konkrétnej iterácii nemôže byť väčší ako 100%" sqref="D5:E5" xr:uid="{2928086D-CC60-4436-A86B-4DB363F10F9B}">
      <formula1>100.01</formula1>
    </dataValidation>
    <dataValidation type="list" allowBlank="1" showInputMessage="1" showErrorMessage="1" sqref="D9:F18" xr:uid="{6BC3F24D-7736-49A4-AAF4-27136B089538}">
      <formula1>$A$30</formula1>
    </dataValidation>
  </dataValidations>
  <printOptions horizontalCentered="1" verticalCentered="1"/>
  <pageMargins left="0.25" right="0.25" top="0.75" bottom="0.75" header="0.3" footer="0.3"/>
  <pageSetup paperSize="9" scale="82" orientation="portrait" r:id="rId1"/>
  <ignoredErrors>
    <ignoredError sqref="L9 L10:L18 E2:E3 A9:C18 A19 D21:L21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A531A-2324-4293-8ABF-9F2F3EC16836}">
  <sheetPr codeName="Hárok8">
    <tabColor rgb="FFFFC000"/>
    <pageSetUpPr fitToPage="1"/>
  </sheetPr>
  <dimension ref="A1:AG29"/>
  <sheetViews>
    <sheetView showGridLines="0" showZeros="0" zoomScale="90" zoomScaleNormal="90" workbookViewId="0">
      <selection activeCell="D5" sqref="D5:L5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9.5703125" style="40" customWidth="1"/>
    <col min="5" max="5" width="2.85546875" style="40" customWidth="1"/>
    <col min="6" max="6" width="9.28515625" style="40" customWidth="1"/>
    <col min="7" max="7" width="11.7109375" style="40" customWidth="1"/>
    <col min="8" max="8" width="2.42578125" style="40" customWidth="1"/>
    <col min="9" max="9" width="10.28515625" style="40" customWidth="1"/>
    <col min="10" max="10" width="11.85546875" style="40" customWidth="1"/>
    <col min="11" max="11" width="2.7109375" style="40" customWidth="1"/>
    <col min="12" max="12" width="11.85546875" style="40" customWidth="1"/>
    <col min="13" max="19" width="11.85546875" style="40" hidden="1" customWidth="1"/>
    <col min="20" max="21" width="7.7109375" style="40" hidden="1" customWidth="1"/>
    <col min="22" max="30" width="5.42578125" style="40" hidden="1" customWidth="1"/>
    <col min="31" max="31" width="8.85546875" style="40" hidden="1" customWidth="1"/>
    <col min="32" max="32" width="5.42578125" style="40" hidden="1" customWidth="1"/>
    <col min="33" max="33" width="5.42578125" style="3" hidden="1" customWidth="1"/>
    <col min="34" max="37" width="9.140625" style="3" customWidth="1"/>
    <col min="38" max="16384" width="9.140625" style="3"/>
  </cols>
  <sheetData>
    <row r="1" spans="1:32" ht="42.75" customHeight="1" thickBot="1" x14ac:dyDescent="0.3">
      <c r="B1" s="39" t="s">
        <v>0</v>
      </c>
      <c r="D1" s="42"/>
      <c r="E1" s="42"/>
      <c r="F1" s="42"/>
      <c r="G1" s="42"/>
      <c r="H1" s="42"/>
      <c r="I1" s="42"/>
      <c r="J1" s="42"/>
      <c r="K1" s="42"/>
      <c r="L1" s="2">
        <v>5</v>
      </c>
      <c r="M1" s="42"/>
      <c r="N1" s="42"/>
      <c r="O1" s="42"/>
      <c r="P1" s="42"/>
      <c r="Q1" s="42"/>
      <c r="R1" s="42"/>
      <c r="S1" s="42"/>
      <c r="T1" s="42"/>
      <c r="U1" s="43"/>
      <c r="V1" s="43"/>
    </row>
    <row r="2" spans="1:32" ht="18.75" x14ac:dyDescent="0.25">
      <c r="A2" s="198" t="s">
        <v>54</v>
      </c>
      <c r="B2" s="199"/>
      <c r="C2" s="199"/>
      <c r="D2" s="200"/>
      <c r="E2" s="201">
        <f>Žiadosť!$B$10</f>
        <v>0</v>
      </c>
      <c r="F2" s="202"/>
      <c r="G2" s="202"/>
      <c r="H2" s="202"/>
      <c r="I2" s="202"/>
      <c r="J2" s="202"/>
      <c r="K2" s="202"/>
      <c r="L2" s="203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204" t="s">
        <v>55</v>
      </c>
      <c r="B3" s="205"/>
      <c r="C3" s="205"/>
      <c r="D3" s="206"/>
      <c r="E3" s="207">
        <f>Žiadosť!$T$10</f>
        <v>0</v>
      </c>
      <c r="F3" s="208"/>
      <c r="G3" s="208"/>
      <c r="H3" s="208"/>
      <c r="I3" s="208"/>
      <c r="J3" s="208"/>
      <c r="K3" s="208"/>
      <c r="L3" s="209"/>
      <c r="M3" s="3"/>
      <c r="N3" s="3"/>
      <c r="O3" s="3"/>
      <c r="P3" s="3"/>
      <c r="Q3" s="3"/>
      <c r="R3" s="3"/>
      <c r="S3" s="3"/>
      <c r="T3" s="3"/>
    </row>
    <row r="4" spans="1:32" ht="26.25" x14ac:dyDescent="0.25">
      <c r="A4" s="210" t="s">
        <v>56</v>
      </c>
      <c r="B4" s="211"/>
      <c r="C4" s="212"/>
      <c r="D4" s="213">
        <v>2</v>
      </c>
      <c r="E4" s="213"/>
      <c r="F4" s="213"/>
      <c r="G4" s="213"/>
      <c r="H4" s="213"/>
      <c r="I4" s="213"/>
      <c r="J4" s="213"/>
      <c r="K4" s="213"/>
      <c r="L4" s="214"/>
      <c r="M4" s="3"/>
      <c r="N4" s="3"/>
      <c r="O4" s="3"/>
      <c r="P4" s="3"/>
      <c r="Q4" s="3"/>
      <c r="R4" s="3"/>
      <c r="S4" s="3"/>
      <c r="T4" s="3"/>
    </row>
    <row r="5" spans="1:32" ht="48" customHeight="1" x14ac:dyDescent="0.25">
      <c r="A5" s="187" t="s">
        <v>57</v>
      </c>
      <c r="B5" s="188"/>
      <c r="C5" s="189"/>
      <c r="D5" s="190"/>
      <c r="E5" s="190"/>
      <c r="F5" s="190"/>
      <c r="G5" s="190"/>
      <c r="H5" s="190"/>
      <c r="I5" s="190"/>
      <c r="J5" s="190"/>
      <c r="K5" s="190"/>
      <c r="L5" s="191"/>
      <c r="M5" s="3"/>
      <c r="N5" s="3"/>
      <c r="O5" s="3"/>
      <c r="P5" s="3"/>
      <c r="Q5" s="3"/>
      <c r="R5" s="3"/>
      <c r="S5" s="3"/>
      <c r="T5" s="3"/>
    </row>
    <row r="6" spans="1:32" ht="45.75" customHeight="1" x14ac:dyDescent="0.25">
      <c r="A6" s="192" t="s">
        <v>58</v>
      </c>
      <c r="B6" s="193"/>
      <c r="C6" s="194"/>
      <c r="D6" s="195" t="s">
        <v>59</v>
      </c>
      <c r="E6" s="195"/>
      <c r="F6" s="196"/>
      <c r="G6" s="196" t="s">
        <v>60</v>
      </c>
      <c r="H6" s="196"/>
      <c r="I6" s="196"/>
      <c r="J6" s="196" t="s">
        <v>61</v>
      </c>
      <c r="K6" s="196"/>
      <c r="L6" s="197"/>
      <c r="M6" s="3"/>
      <c r="N6" s="3"/>
      <c r="O6" s="3"/>
      <c r="P6" s="3"/>
      <c r="Q6" s="3"/>
      <c r="R6" s="3"/>
      <c r="S6" s="3"/>
      <c r="T6" s="3"/>
    </row>
    <row r="7" spans="1:32" ht="115.5" customHeight="1" x14ac:dyDescent="0.25">
      <c r="A7" s="172"/>
      <c r="B7" s="173"/>
      <c r="C7" s="174"/>
      <c r="D7" s="175" t="s">
        <v>62</v>
      </c>
      <c r="E7" s="176"/>
      <c r="F7" s="176"/>
      <c r="G7" s="179" t="s">
        <v>63</v>
      </c>
      <c r="H7" s="179"/>
      <c r="I7" s="179"/>
      <c r="J7" s="179" t="s">
        <v>64</v>
      </c>
      <c r="K7" s="179"/>
      <c r="L7" s="180"/>
      <c r="M7" s="3"/>
      <c r="N7" s="3"/>
      <c r="O7" s="3"/>
      <c r="P7" s="3"/>
      <c r="Q7" s="3"/>
      <c r="R7" s="3"/>
      <c r="S7" s="3"/>
      <c r="T7" s="3"/>
      <c r="U7" s="6"/>
      <c r="V7" s="9"/>
    </row>
    <row r="8" spans="1:32" ht="48.75" customHeight="1" thickBot="1" x14ac:dyDescent="0.4">
      <c r="A8" s="181" t="s">
        <v>65</v>
      </c>
      <c r="B8" s="182"/>
      <c r="C8" s="183"/>
      <c r="D8" s="177"/>
      <c r="E8" s="178"/>
      <c r="F8" s="178"/>
      <c r="G8" s="64" t="s">
        <v>66</v>
      </c>
      <c r="H8" s="184" t="s">
        <v>67</v>
      </c>
      <c r="I8" s="184"/>
      <c r="J8" s="185" t="s">
        <v>68</v>
      </c>
      <c r="K8" s="186"/>
      <c r="L8" s="44" t="s">
        <v>69</v>
      </c>
      <c r="M8" s="3"/>
      <c r="N8" s="3"/>
      <c r="O8" s="3"/>
      <c r="P8" s="3"/>
      <c r="Q8" s="161"/>
      <c r="R8" s="161"/>
      <c r="S8" s="161"/>
      <c r="T8" s="3"/>
      <c r="U8" s="162" t="s">
        <v>70</v>
      </c>
      <c r="V8" s="163"/>
      <c r="W8" s="65" t="s">
        <v>71</v>
      </c>
      <c r="X8" s="164" t="s">
        <v>60</v>
      </c>
      <c r="Y8" s="164"/>
      <c r="Z8" s="164"/>
      <c r="AA8" s="164"/>
      <c r="AB8" s="164"/>
      <c r="AC8" s="164" t="s">
        <v>61</v>
      </c>
      <c r="AD8" s="164"/>
      <c r="AE8" s="164"/>
      <c r="AF8" s="164"/>
    </row>
    <row r="9" spans="1:32" ht="21" x14ac:dyDescent="0.35">
      <c r="A9" s="165">
        <f>Žiadosť!C16</f>
        <v>0</v>
      </c>
      <c r="B9" s="166"/>
      <c r="C9" s="167"/>
      <c r="D9" s="168"/>
      <c r="E9" s="169"/>
      <c r="F9" s="169"/>
      <c r="G9" s="66"/>
      <c r="H9" s="170"/>
      <c r="I9" s="170"/>
      <c r="J9" s="171"/>
      <c r="K9" s="171"/>
      <c r="L9" s="75">
        <f t="shared" ref="L9:L18" si="0">AF9</f>
        <v>0</v>
      </c>
      <c r="M9" s="3"/>
      <c r="Q9" s="161"/>
      <c r="R9" s="161"/>
      <c r="S9" s="161"/>
      <c r="U9" s="65">
        <f t="shared" ref="U9:U18" si="1">LEN(A9)</f>
        <v>1</v>
      </c>
      <c r="V9" s="65">
        <f>IF(U9=16,1,0)</f>
        <v>0</v>
      </c>
      <c r="W9" s="65">
        <f t="shared" ref="W9:W18" si="2">LEN(D9)</f>
        <v>0</v>
      </c>
      <c r="X9" s="65">
        <f>LEN(G9)</f>
        <v>0</v>
      </c>
      <c r="Y9" s="65">
        <f>LEN(H9)</f>
        <v>0</v>
      </c>
      <c r="Z9" s="65">
        <f>IF(Y9&gt;0.1,1,0)</f>
        <v>0</v>
      </c>
      <c r="AA9" s="65">
        <f>X9-Z9</f>
        <v>0</v>
      </c>
      <c r="AB9" s="65">
        <f>IF(AA9=-1,1,0)</f>
        <v>0</v>
      </c>
      <c r="AC9" s="65">
        <f>IF(J9&gt;0,1,0)</f>
        <v>0</v>
      </c>
      <c r="AD9" s="65">
        <f t="shared" ref="AD9:AD18" si="3">J9</f>
        <v>0</v>
      </c>
      <c r="AE9" s="12" t="e">
        <f t="shared" ref="AE9:AE18" si="4">(J9/$AD$20)*100%</f>
        <v>#DIV/0!</v>
      </c>
      <c r="AF9" s="65">
        <f>IFERROR(AE9,0)</f>
        <v>0</v>
      </c>
    </row>
    <row r="10" spans="1:32" ht="21" x14ac:dyDescent="0.35">
      <c r="A10" s="137">
        <f>Žiadosť!C17</f>
        <v>0</v>
      </c>
      <c r="B10" s="138"/>
      <c r="C10" s="139"/>
      <c r="D10" s="140"/>
      <c r="E10" s="141"/>
      <c r="F10" s="141"/>
      <c r="G10" s="67"/>
      <c r="H10" s="142"/>
      <c r="I10" s="142"/>
      <c r="J10" s="143"/>
      <c r="K10" s="143"/>
      <c r="L10" s="76">
        <f t="shared" si="0"/>
        <v>0</v>
      </c>
      <c r="M10" s="3"/>
      <c r="Q10" s="161"/>
      <c r="R10" s="161"/>
      <c r="S10" s="161"/>
      <c r="U10" s="65">
        <f t="shared" si="1"/>
        <v>1</v>
      </c>
      <c r="V10" s="65">
        <f t="shared" ref="V10:V18" si="5">IF(U10=16,1,0)</f>
        <v>0</v>
      </c>
      <c r="W10" s="65">
        <f t="shared" si="2"/>
        <v>0</v>
      </c>
      <c r="X10" s="65">
        <f t="shared" ref="X10:Y18" si="6">LEN(G10)</f>
        <v>0</v>
      </c>
      <c r="Y10" s="65">
        <f t="shared" si="6"/>
        <v>0</v>
      </c>
      <c r="Z10" s="65">
        <f t="shared" ref="Z10:Z18" si="7">IF(Y10&gt;0.1,1,0)</f>
        <v>0</v>
      </c>
      <c r="AA10" s="65">
        <f t="shared" ref="AA10:AA18" si="8">X10-Z10</f>
        <v>0</v>
      </c>
      <c r="AB10" s="65">
        <f t="shared" ref="AB10:AB18" si="9">IF(AA10=-1,1,0)</f>
        <v>0</v>
      </c>
      <c r="AC10" s="65">
        <f t="shared" ref="AC10:AC18" si="10">IF(J10&gt;0,1,0)</f>
        <v>0</v>
      </c>
      <c r="AD10" s="65">
        <f t="shared" si="3"/>
        <v>0</v>
      </c>
      <c r="AE10" s="12" t="e">
        <f t="shared" si="4"/>
        <v>#DIV/0!</v>
      </c>
      <c r="AF10" s="65">
        <f t="shared" ref="AF10:AF18" si="11">IFERROR(AE10,0)</f>
        <v>0</v>
      </c>
    </row>
    <row r="11" spans="1:32" ht="21" x14ac:dyDescent="0.35">
      <c r="A11" s="137">
        <f>Žiadosť!C18</f>
        <v>0</v>
      </c>
      <c r="B11" s="138"/>
      <c r="C11" s="139"/>
      <c r="D11" s="140"/>
      <c r="E11" s="141"/>
      <c r="F11" s="141"/>
      <c r="G11" s="67"/>
      <c r="H11" s="142"/>
      <c r="I11" s="142"/>
      <c r="J11" s="143"/>
      <c r="K11" s="143"/>
      <c r="L11" s="76">
        <f t="shared" si="0"/>
        <v>0</v>
      </c>
      <c r="M11" s="3"/>
      <c r="Q11" s="161"/>
      <c r="R11" s="161"/>
      <c r="S11" s="161"/>
      <c r="U11" s="65">
        <f t="shared" si="1"/>
        <v>1</v>
      </c>
      <c r="V11" s="65">
        <f t="shared" si="5"/>
        <v>0</v>
      </c>
      <c r="W11" s="65">
        <f t="shared" si="2"/>
        <v>0</v>
      </c>
      <c r="X11" s="65">
        <f t="shared" si="6"/>
        <v>0</v>
      </c>
      <c r="Y11" s="65">
        <f t="shared" si="6"/>
        <v>0</v>
      </c>
      <c r="Z11" s="65">
        <f t="shared" si="7"/>
        <v>0</v>
      </c>
      <c r="AA11" s="65">
        <f t="shared" si="8"/>
        <v>0</v>
      </c>
      <c r="AB11" s="65">
        <f t="shared" si="9"/>
        <v>0</v>
      </c>
      <c r="AC11" s="65">
        <f t="shared" si="10"/>
        <v>0</v>
      </c>
      <c r="AD11" s="65">
        <f t="shared" si="3"/>
        <v>0</v>
      </c>
      <c r="AE11" s="12" t="e">
        <f t="shared" si="4"/>
        <v>#DIV/0!</v>
      </c>
      <c r="AF11" s="65">
        <f t="shared" si="11"/>
        <v>0</v>
      </c>
    </row>
    <row r="12" spans="1:32" ht="21" x14ac:dyDescent="0.35">
      <c r="A12" s="137">
        <f>Žiadosť!C19</f>
        <v>0</v>
      </c>
      <c r="B12" s="138"/>
      <c r="C12" s="139"/>
      <c r="D12" s="140"/>
      <c r="E12" s="141"/>
      <c r="F12" s="141"/>
      <c r="G12" s="67"/>
      <c r="H12" s="142"/>
      <c r="I12" s="142"/>
      <c r="J12" s="143"/>
      <c r="K12" s="143"/>
      <c r="L12" s="76">
        <f t="shared" si="0"/>
        <v>0</v>
      </c>
      <c r="M12" s="3"/>
      <c r="Q12" s="161"/>
      <c r="R12" s="161"/>
      <c r="S12" s="161"/>
      <c r="U12" s="65">
        <f t="shared" si="1"/>
        <v>1</v>
      </c>
      <c r="V12" s="65">
        <f t="shared" si="5"/>
        <v>0</v>
      </c>
      <c r="W12" s="65">
        <f t="shared" si="2"/>
        <v>0</v>
      </c>
      <c r="X12" s="65">
        <f t="shared" si="6"/>
        <v>0</v>
      </c>
      <c r="Y12" s="65">
        <f t="shared" si="6"/>
        <v>0</v>
      </c>
      <c r="Z12" s="65">
        <f t="shared" si="7"/>
        <v>0</v>
      </c>
      <c r="AA12" s="65">
        <f t="shared" si="8"/>
        <v>0</v>
      </c>
      <c r="AB12" s="65">
        <f t="shared" si="9"/>
        <v>0</v>
      </c>
      <c r="AC12" s="65">
        <f t="shared" si="10"/>
        <v>0</v>
      </c>
      <c r="AD12" s="65">
        <f t="shared" si="3"/>
        <v>0</v>
      </c>
      <c r="AE12" s="12" t="e">
        <f t="shared" si="4"/>
        <v>#DIV/0!</v>
      </c>
      <c r="AF12" s="65">
        <f t="shared" si="11"/>
        <v>0</v>
      </c>
    </row>
    <row r="13" spans="1:32" ht="21" x14ac:dyDescent="0.35">
      <c r="A13" s="137">
        <f>Žiadosť!C20</f>
        <v>0</v>
      </c>
      <c r="B13" s="138"/>
      <c r="C13" s="139"/>
      <c r="D13" s="140"/>
      <c r="E13" s="141"/>
      <c r="F13" s="141"/>
      <c r="G13" s="67"/>
      <c r="H13" s="142"/>
      <c r="I13" s="142"/>
      <c r="J13" s="143"/>
      <c r="K13" s="143"/>
      <c r="L13" s="76">
        <f t="shared" si="0"/>
        <v>0</v>
      </c>
      <c r="M13" s="3"/>
      <c r="Q13" s="161"/>
      <c r="R13" s="161"/>
      <c r="S13" s="161"/>
      <c r="U13" s="65">
        <f t="shared" si="1"/>
        <v>1</v>
      </c>
      <c r="V13" s="65">
        <f t="shared" si="5"/>
        <v>0</v>
      </c>
      <c r="W13" s="65">
        <f t="shared" si="2"/>
        <v>0</v>
      </c>
      <c r="X13" s="65">
        <f t="shared" si="6"/>
        <v>0</v>
      </c>
      <c r="Y13" s="65">
        <f t="shared" si="6"/>
        <v>0</v>
      </c>
      <c r="Z13" s="65">
        <f t="shared" si="7"/>
        <v>0</v>
      </c>
      <c r="AA13" s="65">
        <f t="shared" si="8"/>
        <v>0</v>
      </c>
      <c r="AB13" s="65">
        <f t="shared" si="9"/>
        <v>0</v>
      </c>
      <c r="AC13" s="65">
        <f t="shared" si="10"/>
        <v>0</v>
      </c>
      <c r="AD13" s="65">
        <f t="shared" si="3"/>
        <v>0</v>
      </c>
      <c r="AE13" s="12" t="e">
        <f t="shared" si="4"/>
        <v>#DIV/0!</v>
      </c>
      <c r="AF13" s="65">
        <f t="shared" si="11"/>
        <v>0</v>
      </c>
    </row>
    <row r="14" spans="1:32" ht="21" x14ac:dyDescent="0.35">
      <c r="A14" s="137">
        <f>Žiadosť!C21</f>
        <v>0</v>
      </c>
      <c r="B14" s="138"/>
      <c r="C14" s="139"/>
      <c r="D14" s="140"/>
      <c r="E14" s="141"/>
      <c r="F14" s="141"/>
      <c r="G14" s="67"/>
      <c r="H14" s="142"/>
      <c r="I14" s="142"/>
      <c r="J14" s="143"/>
      <c r="K14" s="143"/>
      <c r="L14" s="76">
        <f t="shared" si="0"/>
        <v>0</v>
      </c>
      <c r="M14" s="3"/>
      <c r="Q14" s="161"/>
      <c r="R14" s="161"/>
      <c r="S14" s="161"/>
      <c r="U14" s="65">
        <f t="shared" si="1"/>
        <v>1</v>
      </c>
      <c r="V14" s="65">
        <f t="shared" si="5"/>
        <v>0</v>
      </c>
      <c r="W14" s="65">
        <f t="shared" si="2"/>
        <v>0</v>
      </c>
      <c r="X14" s="65">
        <f t="shared" si="6"/>
        <v>0</v>
      </c>
      <c r="Y14" s="65">
        <f t="shared" si="6"/>
        <v>0</v>
      </c>
      <c r="Z14" s="65">
        <f t="shared" si="7"/>
        <v>0</v>
      </c>
      <c r="AA14" s="65">
        <f t="shared" si="8"/>
        <v>0</v>
      </c>
      <c r="AB14" s="65">
        <f t="shared" si="9"/>
        <v>0</v>
      </c>
      <c r="AC14" s="65">
        <f t="shared" si="10"/>
        <v>0</v>
      </c>
      <c r="AD14" s="65">
        <f t="shared" si="3"/>
        <v>0</v>
      </c>
      <c r="AE14" s="12" t="e">
        <f t="shared" si="4"/>
        <v>#DIV/0!</v>
      </c>
      <c r="AF14" s="65">
        <f t="shared" si="11"/>
        <v>0</v>
      </c>
    </row>
    <row r="15" spans="1:32" ht="21" x14ac:dyDescent="0.35">
      <c r="A15" s="137">
        <f>Žiadosť!C22</f>
        <v>0</v>
      </c>
      <c r="B15" s="138"/>
      <c r="C15" s="139"/>
      <c r="D15" s="140"/>
      <c r="E15" s="141"/>
      <c r="F15" s="141"/>
      <c r="G15" s="67"/>
      <c r="H15" s="142"/>
      <c r="I15" s="142"/>
      <c r="J15" s="143"/>
      <c r="K15" s="143"/>
      <c r="L15" s="76">
        <f t="shared" si="0"/>
        <v>0</v>
      </c>
      <c r="M15" s="3"/>
      <c r="U15" s="65">
        <f t="shared" si="1"/>
        <v>1</v>
      </c>
      <c r="V15" s="65">
        <f t="shared" si="5"/>
        <v>0</v>
      </c>
      <c r="W15" s="65">
        <f t="shared" si="2"/>
        <v>0</v>
      </c>
      <c r="X15" s="65">
        <f t="shared" si="6"/>
        <v>0</v>
      </c>
      <c r="Y15" s="65">
        <f t="shared" si="6"/>
        <v>0</v>
      </c>
      <c r="Z15" s="65">
        <f t="shared" si="7"/>
        <v>0</v>
      </c>
      <c r="AA15" s="65">
        <f t="shared" si="8"/>
        <v>0</v>
      </c>
      <c r="AB15" s="65">
        <f t="shared" si="9"/>
        <v>0</v>
      </c>
      <c r="AC15" s="65">
        <f t="shared" si="10"/>
        <v>0</v>
      </c>
      <c r="AD15" s="65">
        <f t="shared" si="3"/>
        <v>0</v>
      </c>
      <c r="AE15" s="12" t="e">
        <f t="shared" si="4"/>
        <v>#DIV/0!</v>
      </c>
      <c r="AF15" s="65">
        <f t="shared" si="11"/>
        <v>0</v>
      </c>
    </row>
    <row r="16" spans="1:32" ht="21" x14ac:dyDescent="0.35">
      <c r="A16" s="137">
        <f>Žiadosť!C23</f>
        <v>0</v>
      </c>
      <c r="B16" s="138"/>
      <c r="C16" s="139"/>
      <c r="D16" s="140"/>
      <c r="E16" s="141"/>
      <c r="F16" s="141"/>
      <c r="G16" s="67"/>
      <c r="H16" s="142"/>
      <c r="I16" s="142"/>
      <c r="J16" s="143"/>
      <c r="K16" s="143"/>
      <c r="L16" s="76">
        <f t="shared" si="0"/>
        <v>0</v>
      </c>
      <c r="M16" s="3"/>
      <c r="U16" s="65">
        <f t="shared" si="1"/>
        <v>1</v>
      </c>
      <c r="V16" s="65">
        <f t="shared" si="5"/>
        <v>0</v>
      </c>
      <c r="W16" s="65">
        <f t="shared" si="2"/>
        <v>0</v>
      </c>
      <c r="X16" s="65">
        <f t="shared" si="6"/>
        <v>0</v>
      </c>
      <c r="Y16" s="65">
        <f t="shared" si="6"/>
        <v>0</v>
      </c>
      <c r="Z16" s="65">
        <f t="shared" si="7"/>
        <v>0</v>
      </c>
      <c r="AA16" s="65">
        <f t="shared" si="8"/>
        <v>0</v>
      </c>
      <c r="AB16" s="65">
        <f t="shared" si="9"/>
        <v>0</v>
      </c>
      <c r="AC16" s="65">
        <f t="shared" si="10"/>
        <v>0</v>
      </c>
      <c r="AD16" s="65">
        <f t="shared" si="3"/>
        <v>0</v>
      </c>
      <c r="AE16" s="12" t="e">
        <f t="shared" si="4"/>
        <v>#DIV/0!</v>
      </c>
      <c r="AF16" s="65">
        <f t="shared" si="11"/>
        <v>0</v>
      </c>
    </row>
    <row r="17" spans="1:32" ht="21" x14ac:dyDescent="0.35">
      <c r="A17" s="137">
        <f>Žiadosť!C24</f>
        <v>0</v>
      </c>
      <c r="B17" s="138"/>
      <c r="C17" s="139"/>
      <c r="D17" s="140"/>
      <c r="E17" s="141"/>
      <c r="F17" s="141"/>
      <c r="G17" s="67"/>
      <c r="H17" s="142"/>
      <c r="I17" s="142"/>
      <c r="J17" s="143"/>
      <c r="K17" s="143"/>
      <c r="L17" s="76">
        <f t="shared" si="0"/>
        <v>0</v>
      </c>
      <c r="M17" s="3"/>
      <c r="U17" s="65">
        <f t="shared" si="1"/>
        <v>1</v>
      </c>
      <c r="V17" s="65">
        <f t="shared" si="5"/>
        <v>0</v>
      </c>
      <c r="W17" s="65">
        <f t="shared" si="2"/>
        <v>0</v>
      </c>
      <c r="X17" s="65">
        <f t="shared" si="6"/>
        <v>0</v>
      </c>
      <c r="Y17" s="65">
        <f t="shared" si="6"/>
        <v>0</v>
      </c>
      <c r="Z17" s="65">
        <f t="shared" si="7"/>
        <v>0</v>
      </c>
      <c r="AA17" s="65">
        <f t="shared" si="8"/>
        <v>0</v>
      </c>
      <c r="AB17" s="65">
        <f t="shared" si="9"/>
        <v>0</v>
      </c>
      <c r="AC17" s="65">
        <f t="shared" si="10"/>
        <v>0</v>
      </c>
      <c r="AD17" s="65">
        <f t="shared" si="3"/>
        <v>0</v>
      </c>
      <c r="AE17" s="12" t="e">
        <f t="shared" si="4"/>
        <v>#DIV/0!</v>
      </c>
      <c r="AF17" s="65">
        <f t="shared" si="11"/>
        <v>0</v>
      </c>
    </row>
    <row r="18" spans="1:32" ht="21.75" thickBot="1" x14ac:dyDescent="0.4">
      <c r="A18" s="146">
        <f>Žiadosť!C25</f>
        <v>0</v>
      </c>
      <c r="B18" s="147"/>
      <c r="C18" s="148"/>
      <c r="D18" s="149"/>
      <c r="E18" s="150"/>
      <c r="F18" s="150"/>
      <c r="G18" s="68"/>
      <c r="H18" s="151"/>
      <c r="I18" s="151"/>
      <c r="J18" s="145"/>
      <c r="K18" s="145"/>
      <c r="L18" s="77">
        <f t="shared" si="0"/>
        <v>0</v>
      </c>
      <c r="M18" s="3"/>
      <c r="U18" s="65">
        <f t="shared" si="1"/>
        <v>1</v>
      </c>
      <c r="V18" s="65">
        <f t="shared" si="5"/>
        <v>0</v>
      </c>
      <c r="W18" s="65">
        <f t="shared" si="2"/>
        <v>0</v>
      </c>
      <c r="X18" s="65">
        <f t="shared" si="6"/>
        <v>0</v>
      </c>
      <c r="Y18" s="65">
        <f t="shared" si="6"/>
        <v>0</v>
      </c>
      <c r="Z18" s="65">
        <f t="shared" si="7"/>
        <v>0</v>
      </c>
      <c r="AA18" s="65">
        <f t="shared" si="8"/>
        <v>0</v>
      </c>
      <c r="AB18" s="65">
        <f t="shared" si="9"/>
        <v>0</v>
      </c>
      <c r="AC18" s="65">
        <f t="shared" si="10"/>
        <v>0</v>
      </c>
      <c r="AD18" s="65">
        <f t="shared" si="3"/>
        <v>0</v>
      </c>
      <c r="AE18" s="12" t="e">
        <f t="shared" si="4"/>
        <v>#DIV/0!</v>
      </c>
      <c r="AF18" s="65">
        <f t="shared" si="11"/>
        <v>0</v>
      </c>
    </row>
    <row r="19" spans="1:32" ht="33" customHeight="1" thickBot="1" x14ac:dyDescent="0.3">
      <c r="A19" s="152">
        <f>IF(AD24&gt;1,"UPOZORNENIE! Pre každú iteráciu je možné zvoliť len jednu metódu zdieľania! Vyberte tú metódu zdieľania, ktorá bude použitá v tejto iterácii. Ak chcete použiť ďalšie metódy zdieľania - urobte tak v ďalších iteráciách.",M19)</f>
        <v>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4"/>
      <c r="M19" s="3"/>
    </row>
    <row r="20" spans="1:32" ht="37.5" customHeight="1" x14ac:dyDescent="0.25">
      <c r="A20" s="33"/>
      <c r="B20" s="34"/>
      <c r="C20" s="35"/>
      <c r="D20" s="155" t="str">
        <f>IF(D21=0,"","Dynamickú metódu zdieľania ste použili pre")</f>
        <v/>
      </c>
      <c r="E20" s="155"/>
      <c r="F20" s="156"/>
      <c r="G20" s="157">
        <f>IF(G21=0,M19,"Prioritnú metódu zdieľania ste použili pre")</f>
        <v>0</v>
      </c>
      <c r="H20" s="158"/>
      <c r="I20" s="159"/>
      <c r="J20" s="157">
        <f>IF(J21=0,M19,"Statickú metódu zdieľania ste použili pre")</f>
        <v>0</v>
      </c>
      <c r="K20" s="158"/>
      <c r="L20" s="160"/>
      <c r="P20" s="5"/>
      <c r="R20" s="5"/>
      <c r="T20" s="5"/>
      <c r="U20" s="65" t="s">
        <v>72</v>
      </c>
      <c r="V20" s="65">
        <f>SUM(V9:V18)</f>
        <v>0</v>
      </c>
      <c r="W20" s="10">
        <f>SUM(W9:W18)</f>
        <v>0</v>
      </c>
      <c r="X20" s="11">
        <f>SUM(X9:X18)</f>
        <v>0</v>
      </c>
      <c r="Y20" s="65"/>
      <c r="Z20" s="65"/>
      <c r="AA20" s="65"/>
      <c r="AB20" s="65">
        <f>SUM(AB9:AB18)</f>
        <v>0</v>
      </c>
      <c r="AC20" s="10">
        <f>SUM(AC9:AC18)</f>
        <v>0</v>
      </c>
      <c r="AD20" s="65">
        <f>SUM(AD9:AD18)</f>
        <v>0</v>
      </c>
      <c r="AE20" s="13" t="e">
        <f>SUM(AE9:AE18)</f>
        <v>#DIV/0!</v>
      </c>
      <c r="AF20" s="65">
        <f>IFERROR(AE20,0)</f>
        <v>0</v>
      </c>
    </row>
    <row r="21" spans="1:32" x14ac:dyDescent="0.25">
      <c r="A21" s="23"/>
      <c r="C21" s="15"/>
      <c r="D21" s="78">
        <f>W20</f>
        <v>0</v>
      </c>
      <c r="E21" s="79">
        <f>IF(D21=0,,"z")</f>
        <v>0</v>
      </c>
      <c r="F21" s="80">
        <f>IF(D21=0,,V20)</f>
        <v>0</v>
      </c>
      <c r="G21" s="81">
        <f>X20</f>
        <v>0</v>
      </c>
      <c r="H21" s="79">
        <f>IF(G21=0,,"z")</f>
        <v>0</v>
      </c>
      <c r="I21" s="80">
        <f>IF(G21=0,,V20)</f>
        <v>0</v>
      </c>
      <c r="J21" s="81">
        <f>AC20</f>
        <v>0</v>
      </c>
      <c r="K21" s="78">
        <f>IF(J21=0,,"z")</f>
        <v>0</v>
      </c>
      <c r="L21" s="82">
        <f>IF(J21=0,,V20)</f>
        <v>0</v>
      </c>
      <c r="M21" s="40">
        <f>IF(J21=0,,Y20)</f>
        <v>0</v>
      </c>
      <c r="N21" s="5"/>
      <c r="P21" s="5"/>
      <c r="R21" s="5"/>
      <c r="T21" s="5"/>
    </row>
    <row r="22" spans="1:32" ht="15" customHeight="1" x14ac:dyDescent="0.25">
      <c r="A22" s="23"/>
      <c r="C22" s="15"/>
      <c r="D22" s="127">
        <f>IF(D21=0,,"odberných miest")</f>
        <v>0</v>
      </c>
      <c r="E22" s="127"/>
      <c r="F22" s="128"/>
      <c r="G22" s="129">
        <f>IF(G21=0,,"odberných miest")</f>
        <v>0</v>
      </c>
      <c r="H22" s="127"/>
      <c r="I22" s="128"/>
      <c r="J22" s="129">
        <f>IF(J21=0,,"odberných miest")</f>
        <v>0</v>
      </c>
      <c r="K22" s="127"/>
      <c r="L22" s="130"/>
      <c r="N22" s="5"/>
      <c r="P22" s="5"/>
      <c r="R22" s="5"/>
      <c r="T22" s="5"/>
      <c r="V22" s="5"/>
      <c r="X22" s="5"/>
    </row>
    <row r="23" spans="1:32" ht="15" customHeight="1" x14ac:dyDescent="0.25">
      <c r="A23" s="23"/>
      <c r="C23" s="15"/>
      <c r="D23" s="17"/>
      <c r="E23" s="17"/>
      <c r="F23" s="18"/>
      <c r="G23" s="16"/>
      <c r="H23" s="17"/>
      <c r="I23" s="18"/>
      <c r="J23" s="20"/>
      <c r="K23" s="21"/>
      <c r="L23" s="24"/>
      <c r="N23" s="5"/>
      <c r="P23" s="5"/>
      <c r="R23" s="5"/>
      <c r="T23" s="5"/>
      <c r="V23" s="5"/>
      <c r="X23" s="144">
        <f>SUM(H9:I18)</f>
        <v>0</v>
      </c>
      <c r="Y23" s="144"/>
      <c r="Z23" s="144"/>
      <c r="AA23" s="144"/>
      <c r="AB23" s="144"/>
      <c r="AE23" s="40" t="s">
        <v>76</v>
      </c>
    </row>
    <row r="24" spans="1:32" x14ac:dyDescent="0.25">
      <c r="A24" s="23"/>
      <c r="C24" s="15"/>
      <c r="D24" s="69"/>
      <c r="E24" s="69"/>
      <c r="F24" s="70"/>
      <c r="G24" s="131">
        <f>IF((G25&gt;0%)*AND(G25&lt;=100%),"Súčet pridelených podielov prebytkov elektriny",V23)</f>
        <v>0</v>
      </c>
      <c r="H24" s="132"/>
      <c r="I24" s="133"/>
      <c r="J24" s="22"/>
      <c r="L24" s="25"/>
      <c r="N24" s="5"/>
      <c r="P24" s="5"/>
      <c r="R24" s="5"/>
      <c r="T24" s="5"/>
      <c r="U24" s="40" t="s">
        <v>77</v>
      </c>
      <c r="V24" s="5"/>
      <c r="W24" s="40" t="b">
        <f>IF(W20&gt;0,1)</f>
        <v>0</v>
      </c>
      <c r="X24" s="40" t="b">
        <f>IF(X20&gt;0,1)</f>
        <v>0</v>
      </c>
      <c r="AC24" s="40" t="b">
        <f>IF(AC20&gt;0,1)</f>
        <v>0</v>
      </c>
      <c r="AD24" s="14">
        <f>W24+X24+AC24</f>
        <v>0</v>
      </c>
      <c r="AE24" s="40">
        <f>IF(W24+X24+AC24&gt;=1,1,0)</f>
        <v>0</v>
      </c>
    </row>
    <row r="25" spans="1:32" x14ac:dyDescent="0.25">
      <c r="A25" s="23"/>
      <c r="C25" s="15"/>
      <c r="F25" s="19"/>
      <c r="G25" s="134">
        <f>SUM(H9:I18)</f>
        <v>0</v>
      </c>
      <c r="H25" s="135"/>
      <c r="I25" s="136"/>
      <c r="J25" s="22"/>
      <c r="L25" s="25"/>
      <c r="N25" s="5"/>
      <c r="P25" s="5"/>
      <c r="R25" s="5"/>
      <c r="T25" s="5"/>
      <c r="V25" s="5"/>
      <c r="X25" s="5"/>
    </row>
    <row r="26" spans="1:32" ht="72.75" customHeight="1" x14ac:dyDescent="0.25">
      <c r="A26" s="23"/>
      <c r="C26" s="15"/>
      <c r="F26" s="19"/>
      <c r="G26" s="121" t="str">
        <f>IF(G25&gt;100%,"UPOZORNENIE! Jednotlivým odberným miestam ste pridelili viac ako 100% dostupných prebytkov elektriny. Upravte jednotlivé podiely tak aby ich súčet bol najviac 100%","")</f>
        <v/>
      </c>
      <c r="H26" s="122"/>
      <c r="I26" s="123"/>
      <c r="J26" s="22"/>
      <c r="L26" s="25"/>
      <c r="N26" s="5"/>
      <c r="O26" s="38"/>
      <c r="P26" s="5"/>
      <c r="R26" s="5"/>
      <c r="T26" s="5"/>
      <c r="V26" s="5"/>
      <c r="X26" s="5"/>
    </row>
    <row r="27" spans="1:32" ht="8.25" customHeight="1" x14ac:dyDescent="0.25">
      <c r="A27" s="23"/>
      <c r="C27" s="15"/>
      <c r="F27" s="19"/>
      <c r="G27" s="36"/>
      <c r="H27" s="45"/>
      <c r="I27" s="37"/>
      <c r="J27" s="22"/>
      <c r="L27" s="25"/>
      <c r="N27" s="5"/>
      <c r="P27" s="5"/>
      <c r="R27" s="5"/>
      <c r="T27" s="5"/>
      <c r="V27" s="5"/>
      <c r="X27" s="5"/>
    </row>
    <row r="28" spans="1:32" ht="75.75" customHeight="1" thickBot="1" x14ac:dyDescent="0.3">
      <c r="A28" s="26"/>
      <c r="B28" s="27"/>
      <c r="C28" s="28"/>
      <c r="D28" s="29"/>
      <c r="E28" s="29"/>
      <c r="F28" s="30"/>
      <c r="G28" s="124">
        <f>IF(AB20&gt;0,"UPOZORNENIE! Podiel na časti prerozdeľovaného množstva elektriny ste pridelili odbernému miestu, pre ktoré ste nezvolili prioritu (nepoužili ste ho v tejto metóde zdieľania)",0)</f>
        <v>0</v>
      </c>
      <c r="H28" s="125"/>
      <c r="I28" s="126"/>
      <c r="J28" s="31"/>
      <c r="K28" s="29"/>
      <c r="L28" s="32"/>
      <c r="N28" s="5"/>
      <c r="P28" s="5"/>
      <c r="R28" s="5"/>
      <c r="T28" s="5"/>
      <c r="V28" s="5"/>
      <c r="X28" s="5"/>
    </row>
    <row r="29" spans="1:32" ht="30.75" customHeight="1" x14ac:dyDescent="0.25">
      <c r="N29" s="5"/>
      <c r="P29" s="5"/>
      <c r="R29" s="5"/>
      <c r="T29" s="5"/>
      <c r="V29" s="5"/>
      <c r="X29" s="5"/>
    </row>
  </sheetData>
  <sheetProtection algorithmName="SHA-512" hashValue="TG2YaREVHPDhkUSjhY68aMTjwP4Yykm/BZ9wBY9KL+oAxoSWDaGuyd4cdjjHY16KfByPYKWlkEnHwXoDTNkzNw==" saltValue="bbCcMXQFKz1RX/JZ7Nbn4w==" spinCount="100000" sheet="1" objects="1" scenarios="1"/>
  <mergeCells count="81">
    <mergeCell ref="A2:D2"/>
    <mergeCell ref="E2:L2"/>
    <mergeCell ref="A3:D3"/>
    <mergeCell ref="E3:L3"/>
    <mergeCell ref="A4:C4"/>
    <mergeCell ref="D4:L4"/>
    <mergeCell ref="A5:C5"/>
    <mergeCell ref="D5:L5"/>
    <mergeCell ref="A6:C6"/>
    <mergeCell ref="D6:F6"/>
    <mergeCell ref="G6:I6"/>
    <mergeCell ref="J6:L6"/>
    <mergeCell ref="A7:C7"/>
    <mergeCell ref="D7:F8"/>
    <mergeCell ref="G7:I7"/>
    <mergeCell ref="J7:L7"/>
    <mergeCell ref="A8:C8"/>
    <mergeCell ref="H8:I8"/>
    <mergeCell ref="J8:K8"/>
    <mergeCell ref="Q8:S8"/>
    <mergeCell ref="U8:V8"/>
    <mergeCell ref="X8:AB8"/>
    <mergeCell ref="AC8:AF8"/>
    <mergeCell ref="A9:C9"/>
    <mergeCell ref="D9:F9"/>
    <mergeCell ref="H9:I9"/>
    <mergeCell ref="J9:K9"/>
    <mergeCell ref="Q9:S9"/>
    <mergeCell ref="A11:C11"/>
    <mergeCell ref="D11:F11"/>
    <mergeCell ref="H11:I11"/>
    <mergeCell ref="J11:K11"/>
    <mergeCell ref="Q11:S11"/>
    <mergeCell ref="A10:C10"/>
    <mergeCell ref="D10:F10"/>
    <mergeCell ref="H10:I10"/>
    <mergeCell ref="J10:K10"/>
    <mergeCell ref="Q10:S10"/>
    <mergeCell ref="Q12:S12"/>
    <mergeCell ref="A13:C13"/>
    <mergeCell ref="D13:F13"/>
    <mergeCell ref="H13:I13"/>
    <mergeCell ref="J13:K13"/>
    <mergeCell ref="Q13:S13"/>
    <mergeCell ref="A12:C12"/>
    <mergeCell ref="D12:F12"/>
    <mergeCell ref="H12:I12"/>
    <mergeCell ref="J12:K12"/>
    <mergeCell ref="A14:C14"/>
    <mergeCell ref="D14:F14"/>
    <mergeCell ref="H14:I14"/>
    <mergeCell ref="J14:K14"/>
    <mergeCell ref="Q14:S14"/>
    <mergeCell ref="A16:C16"/>
    <mergeCell ref="D16:F16"/>
    <mergeCell ref="H16:I16"/>
    <mergeCell ref="J16:K16"/>
    <mergeCell ref="A15:C15"/>
    <mergeCell ref="D15:F15"/>
    <mergeCell ref="H15:I15"/>
    <mergeCell ref="J15:K15"/>
    <mergeCell ref="A17:C17"/>
    <mergeCell ref="D17:F17"/>
    <mergeCell ref="H17:I17"/>
    <mergeCell ref="J17:K17"/>
    <mergeCell ref="X23:AB23"/>
    <mergeCell ref="J18:K18"/>
    <mergeCell ref="A18:C18"/>
    <mergeCell ref="D18:F18"/>
    <mergeCell ref="H18:I18"/>
    <mergeCell ref="A19:L19"/>
    <mergeCell ref="D20:F20"/>
    <mergeCell ref="G20:I20"/>
    <mergeCell ref="J20:L20"/>
    <mergeCell ref="G26:I26"/>
    <mergeCell ref="G28:I28"/>
    <mergeCell ref="D22:F22"/>
    <mergeCell ref="G22:I22"/>
    <mergeCell ref="J22:L22"/>
    <mergeCell ref="G24:I24"/>
    <mergeCell ref="G25:I25"/>
  </mergeCells>
  <dataValidations count="4">
    <dataValidation type="decimal" operator="lessThan" allowBlank="1" showInputMessage="1" showErrorMessage="1" errorTitle="UPOZORNENIE!" error="Maximálny podiel zostatku určeného na zdieľanie v konkrétnej iterácii nemôže byť väčší ako 100%" sqref="D5:E5" xr:uid="{6A470BDA-C2E9-4D5E-B22E-CE3B6AB9345E}">
      <formula1>100.01</formula1>
    </dataValidation>
    <dataValidation allowBlank="1" showInputMessage="1" sqref="G7:L7 A7 G8 D7" xr:uid="{6342A921-D973-463B-8120-A20D3A336926}"/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1:C18 A9:A18 R10:S14 Q8:Q14 A19:C28" xr:uid="{0D648B4D-1E6D-46AA-A0F4-0BB9B90F6726}">
      <formula1>16</formula1>
    </dataValidation>
    <dataValidation type="decimal" errorStyle="warning" operator="greaterThan" allowBlank="1" showInputMessage="1" showErrorMessage="1" errorTitle="UPOZORNENIE" error="Súčet podielov elektriny je väčší ako 100%" sqref="F25:F28 F19" xr:uid="{29F765AE-23E2-46AA-B9C7-454ABEE05AB1}">
      <formula1>100.01</formula1>
    </dataValidation>
  </dataValidations>
  <printOptions horizontalCentered="1" verticalCentered="1"/>
  <pageMargins left="0.25" right="0.25" top="0.75" bottom="0.75" header="0.3" footer="0.3"/>
  <pageSetup paperSize="9" scale="82" orientation="portrait" r:id="rId1"/>
  <ignoredErrors>
    <ignoredError sqref="L9:L18 D21:L21 A9:C18 E2:L3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499E25-985B-4564-942B-F3277E76E23B}">
          <x14:formula1>
            <xm:f>'1.iterácia'!$A$30</xm:f>
          </x14:formula1>
          <xm:sqref>D9:F18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F6FE0-5D15-479C-8ECE-DB31F30FE35C}">
  <sheetPr codeName="Hárok9">
    <tabColor rgb="FFFFC000"/>
    <pageSetUpPr fitToPage="1"/>
  </sheetPr>
  <dimension ref="A1:AG29"/>
  <sheetViews>
    <sheetView showGridLines="0" showZeros="0" zoomScale="90" zoomScaleNormal="90" workbookViewId="0">
      <selection activeCell="D5" sqref="D5:L5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9.5703125" style="40" customWidth="1"/>
    <col min="5" max="5" width="2.85546875" style="40" customWidth="1"/>
    <col min="6" max="6" width="9.28515625" style="40" customWidth="1"/>
    <col min="7" max="7" width="11.7109375" style="40" customWidth="1"/>
    <col min="8" max="8" width="2.42578125" style="40" customWidth="1"/>
    <col min="9" max="9" width="10.28515625" style="40" customWidth="1"/>
    <col min="10" max="10" width="11.85546875" style="40" customWidth="1"/>
    <col min="11" max="11" width="2.7109375" style="40" customWidth="1"/>
    <col min="12" max="12" width="11.85546875" style="40" customWidth="1"/>
    <col min="13" max="19" width="11.85546875" style="40" hidden="1" customWidth="1"/>
    <col min="20" max="21" width="7.7109375" style="40" hidden="1" customWidth="1"/>
    <col min="22" max="30" width="5.42578125" style="40" hidden="1" customWidth="1"/>
    <col min="31" max="31" width="8.85546875" style="40" hidden="1" customWidth="1"/>
    <col min="32" max="32" width="5.42578125" style="40" hidden="1" customWidth="1"/>
    <col min="33" max="33" width="5.42578125" style="3" hidden="1" customWidth="1"/>
    <col min="34" max="37" width="9.140625" style="3" customWidth="1"/>
    <col min="38" max="16384" width="9.140625" style="3"/>
  </cols>
  <sheetData>
    <row r="1" spans="1:32" ht="42.75" customHeight="1" thickBot="1" x14ac:dyDescent="0.3">
      <c r="B1" s="39" t="s">
        <v>0</v>
      </c>
      <c r="D1" s="42"/>
      <c r="E1" s="42"/>
      <c r="F1" s="42"/>
      <c r="G1" s="42"/>
      <c r="H1" s="42"/>
      <c r="I1" s="42"/>
      <c r="J1" s="42"/>
      <c r="K1" s="42"/>
      <c r="L1" s="2">
        <v>5</v>
      </c>
      <c r="M1" s="42"/>
      <c r="N1" s="42"/>
      <c r="O1" s="42"/>
      <c r="P1" s="42"/>
      <c r="Q1" s="42"/>
      <c r="R1" s="42"/>
      <c r="S1" s="42"/>
      <c r="T1" s="42"/>
      <c r="U1" s="43"/>
      <c r="V1" s="43"/>
    </row>
    <row r="2" spans="1:32" ht="18.75" x14ac:dyDescent="0.25">
      <c r="A2" s="198" t="s">
        <v>54</v>
      </c>
      <c r="B2" s="199"/>
      <c r="C2" s="199"/>
      <c r="D2" s="200"/>
      <c r="E2" s="201">
        <f>Žiadosť!$B$10</f>
        <v>0</v>
      </c>
      <c r="F2" s="202"/>
      <c r="G2" s="202"/>
      <c r="H2" s="202"/>
      <c r="I2" s="202"/>
      <c r="J2" s="202"/>
      <c r="K2" s="202"/>
      <c r="L2" s="203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204" t="s">
        <v>55</v>
      </c>
      <c r="B3" s="205"/>
      <c r="C3" s="205"/>
      <c r="D3" s="206"/>
      <c r="E3" s="207">
        <f>Žiadosť!$T$10</f>
        <v>0</v>
      </c>
      <c r="F3" s="208"/>
      <c r="G3" s="208"/>
      <c r="H3" s="208"/>
      <c r="I3" s="208"/>
      <c r="J3" s="208"/>
      <c r="K3" s="208"/>
      <c r="L3" s="209"/>
      <c r="M3" s="3"/>
      <c r="N3" s="3"/>
      <c r="O3" s="3"/>
      <c r="P3" s="3"/>
      <c r="Q3" s="3"/>
      <c r="R3" s="3"/>
      <c r="S3" s="3"/>
      <c r="T3" s="3"/>
    </row>
    <row r="4" spans="1:32" ht="26.25" x14ac:dyDescent="0.25">
      <c r="A4" s="210" t="s">
        <v>56</v>
      </c>
      <c r="B4" s="211"/>
      <c r="C4" s="212"/>
      <c r="D4" s="213">
        <v>3</v>
      </c>
      <c r="E4" s="213"/>
      <c r="F4" s="213"/>
      <c r="G4" s="213"/>
      <c r="H4" s="213"/>
      <c r="I4" s="213"/>
      <c r="J4" s="213"/>
      <c r="K4" s="213"/>
      <c r="L4" s="214"/>
      <c r="M4" s="3"/>
      <c r="N4" s="3"/>
      <c r="O4" s="3"/>
      <c r="P4" s="3"/>
      <c r="Q4" s="3"/>
      <c r="R4" s="3"/>
      <c r="S4" s="3"/>
      <c r="T4" s="3"/>
    </row>
    <row r="5" spans="1:32" ht="48" customHeight="1" x14ac:dyDescent="0.25">
      <c r="A5" s="187" t="s">
        <v>57</v>
      </c>
      <c r="B5" s="188"/>
      <c r="C5" s="189"/>
      <c r="D5" s="190"/>
      <c r="E5" s="190"/>
      <c r="F5" s="190"/>
      <c r="G5" s="190"/>
      <c r="H5" s="190"/>
      <c r="I5" s="190"/>
      <c r="J5" s="190"/>
      <c r="K5" s="190"/>
      <c r="L5" s="191"/>
      <c r="M5" s="3"/>
      <c r="N5" s="3"/>
      <c r="O5" s="3"/>
      <c r="P5" s="3"/>
      <c r="Q5" s="3"/>
      <c r="R5" s="3"/>
      <c r="S5" s="3"/>
      <c r="T5" s="3"/>
    </row>
    <row r="6" spans="1:32" ht="45.75" customHeight="1" x14ac:dyDescent="0.25">
      <c r="A6" s="192" t="s">
        <v>58</v>
      </c>
      <c r="B6" s="193"/>
      <c r="C6" s="194"/>
      <c r="D6" s="195" t="s">
        <v>59</v>
      </c>
      <c r="E6" s="195"/>
      <c r="F6" s="196"/>
      <c r="G6" s="196" t="s">
        <v>60</v>
      </c>
      <c r="H6" s="196"/>
      <c r="I6" s="196"/>
      <c r="J6" s="196" t="s">
        <v>61</v>
      </c>
      <c r="K6" s="196"/>
      <c r="L6" s="197"/>
      <c r="M6" s="3"/>
      <c r="N6" s="3"/>
      <c r="O6" s="3"/>
      <c r="P6" s="3"/>
      <c r="Q6" s="3"/>
      <c r="R6" s="3"/>
      <c r="S6" s="3"/>
      <c r="T6" s="3"/>
    </row>
    <row r="7" spans="1:32" ht="115.5" customHeight="1" x14ac:dyDescent="0.25">
      <c r="A7" s="172"/>
      <c r="B7" s="173"/>
      <c r="C7" s="174"/>
      <c r="D7" s="175" t="s">
        <v>62</v>
      </c>
      <c r="E7" s="176"/>
      <c r="F7" s="176"/>
      <c r="G7" s="179" t="s">
        <v>63</v>
      </c>
      <c r="H7" s="179"/>
      <c r="I7" s="179"/>
      <c r="J7" s="179" t="s">
        <v>64</v>
      </c>
      <c r="K7" s="179"/>
      <c r="L7" s="180"/>
      <c r="M7" s="3"/>
      <c r="N7" s="3"/>
      <c r="O7" s="3"/>
      <c r="P7" s="3"/>
      <c r="Q7" s="3"/>
      <c r="R7" s="3"/>
      <c r="S7" s="3"/>
      <c r="T7" s="3"/>
      <c r="U7" s="6"/>
      <c r="V7" s="9"/>
    </row>
    <row r="8" spans="1:32" ht="48.75" customHeight="1" thickBot="1" x14ac:dyDescent="0.4">
      <c r="A8" s="181" t="s">
        <v>65</v>
      </c>
      <c r="B8" s="182"/>
      <c r="C8" s="183"/>
      <c r="D8" s="177"/>
      <c r="E8" s="178"/>
      <c r="F8" s="178"/>
      <c r="G8" s="64" t="s">
        <v>66</v>
      </c>
      <c r="H8" s="184" t="s">
        <v>67</v>
      </c>
      <c r="I8" s="184"/>
      <c r="J8" s="185" t="s">
        <v>68</v>
      </c>
      <c r="K8" s="186"/>
      <c r="L8" s="44" t="s">
        <v>69</v>
      </c>
      <c r="M8" s="3"/>
      <c r="N8" s="3"/>
      <c r="O8" s="3"/>
      <c r="P8" s="3"/>
      <c r="Q8" s="161"/>
      <c r="R8" s="161"/>
      <c r="S8" s="161"/>
      <c r="T8" s="3"/>
      <c r="U8" s="162" t="s">
        <v>70</v>
      </c>
      <c r="V8" s="163"/>
      <c r="W8" s="65" t="s">
        <v>71</v>
      </c>
      <c r="X8" s="164" t="s">
        <v>60</v>
      </c>
      <c r="Y8" s="164"/>
      <c r="Z8" s="164"/>
      <c r="AA8" s="164"/>
      <c r="AB8" s="164"/>
      <c r="AC8" s="164" t="s">
        <v>61</v>
      </c>
      <c r="AD8" s="164"/>
      <c r="AE8" s="164"/>
      <c r="AF8" s="164"/>
    </row>
    <row r="9" spans="1:32" ht="21" x14ac:dyDescent="0.35">
      <c r="A9" s="165">
        <f>Žiadosť!C16</f>
        <v>0</v>
      </c>
      <c r="B9" s="166"/>
      <c r="C9" s="167"/>
      <c r="D9" s="168"/>
      <c r="E9" s="169"/>
      <c r="F9" s="169"/>
      <c r="G9" s="66"/>
      <c r="H9" s="170"/>
      <c r="I9" s="170"/>
      <c r="J9" s="171"/>
      <c r="K9" s="171"/>
      <c r="L9" s="75">
        <f t="shared" ref="L9:L18" si="0">AF9</f>
        <v>0</v>
      </c>
      <c r="M9" s="3"/>
      <c r="Q9" s="161"/>
      <c r="R9" s="161"/>
      <c r="S9" s="161"/>
      <c r="U9" s="65">
        <f t="shared" ref="U9:U18" si="1">LEN(A9)</f>
        <v>1</v>
      </c>
      <c r="V9" s="65">
        <f>IF(U9=16,1,0)</f>
        <v>0</v>
      </c>
      <c r="W9" s="65">
        <f t="shared" ref="W9:W18" si="2">LEN(D9)</f>
        <v>0</v>
      </c>
      <c r="X9" s="65">
        <f>LEN(G9)</f>
        <v>0</v>
      </c>
      <c r="Y9" s="65">
        <f>LEN(H9)</f>
        <v>0</v>
      </c>
      <c r="Z9" s="65">
        <f>IF(Y9&gt;0.1,1,0)</f>
        <v>0</v>
      </c>
      <c r="AA9" s="65">
        <f>X9-Z9</f>
        <v>0</v>
      </c>
      <c r="AB9" s="65">
        <f>IF(AA9=-1,1,0)</f>
        <v>0</v>
      </c>
      <c r="AC9" s="65">
        <f>IF(J9&gt;0,1,0)</f>
        <v>0</v>
      </c>
      <c r="AD9" s="65">
        <f t="shared" ref="AD9:AD18" si="3">J9</f>
        <v>0</v>
      </c>
      <c r="AE9" s="12" t="e">
        <f t="shared" ref="AE9:AE18" si="4">(J9/$AD$20)*100%</f>
        <v>#DIV/0!</v>
      </c>
      <c r="AF9" s="65">
        <f>IFERROR(AE9,0)</f>
        <v>0</v>
      </c>
    </row>
    <row r="10" spans="1:32" ht="21" x14ac:dyDescent="0.35">
      <c r="A10" s="137">
        <f>Žiadosť!C17</f>
        <v>0</v>
      </c>
      <c r="B10" s="138"/>
      <c r="C10" s="139"/>
      <c r="D10" s="140"/>
      <c r="E10" s="141"/>
      <c r="F10" s="141"/>
      <c r="G10" s="67"/>
      <c r="H10" s="142"/>
      <c r="I10" s="142"/>
      <c r="J10" s="143"/>
      <c r="K10" s="143"/>
      <c r="L10" s="76">
        <f t="shared" si="0"/>
        <v>0</v>
      </c>
      <c r="M10" s="3"/>
      <c r="Q10" s="161"/>
      <c r="R10" s="161"/>
      <c r="S10" s="161"/>
      <c r="U10" s="65">
        <f t="shared" si="1"/>
        <v>1</v>
      </c>
      <c r="V10" s="65">
        <f t="shared" ref="V10:V18" si="5">IF(U10=16,1,0)</f>
        <v>0</v>
      </c>
      <c r="W10" s="65">
        <f t="shared" si="2"/>
        <v>0</v>
      </c>
      <c r="X10" s="65">
        <f t="shared" ref="X10:Y18" si="6">LEN(G10)</f>
        <v>0</v>
      </c>
      <c r="Y10" s="65">
        <f t="shared" si="6"/>
        <v>0</v>
      </c>
      <c r="Z10" s="65">
        <f t="shared" ref="Z10:Z18" si="7">IF(Y10&gt;0.1,1,0)</f>
        <v>0</v>
      </c>
      <c r="AA10" s="65">
        <f t="shared" ref="AA10:AA18" si="8">X10-Z10</f>
        <v>0</v>
      </c>
      <c r="AB10" s="65">
        <f t="shared" ref="AB10:AB18" si="9">IF(AA10=-1,1,0)</f>
        <v>0</v>
      </c>
      <c r="AC10" s="65">
        <f t="shared" ref="AC10:AC18" si="10">IF(J10&gt;0,1,0)</f>
        <v>0</v>
      </c>
      <c r="AD10" s="65">
        <f t="shared" si="3"/>
        <v>0</v>
      </c>
      <c r="AE10" s="12" t="e">
        <f t="shared" si="4"/>
        <v>#DIV/0!</v>
      </c>
      <c r="AF10" s="65">
        <f t="shared" ref="AF10:AF18" si="11">IFERROR(AE10,0)</f>
        <v>0</v>
      </c>
    </row>
    <row r="11" spans="1:32" ht="21" x14ac:dyDescent="0.35">
      <c r="A11" s="137">
        <f>Žiadosť!C18</f>
        <v>0</v>
      </c>
      <c r="B11" s="138"/>
      <c r="C11" s="139"/>
      <c r="D11" s="140"/>
      <c r="E11" s="141"/>
      <c r="F11" s="141"/>
      <c r="G11" s="67"/>
      <c r="H11" s="142"/>
      <c r="I11" s="142"/>
      <c r="J11" s="143"/>
      <c r="K11" s="143"/>
      <c r="L11" s="76">
        <f t="shared" si="0"/>
        <v>0</v>
      </c>
      <c r="M11" s="3"/>
      <c r="Q11" s="161"/>
      <c r="R11" s="161"/>
      <c r="S11" s="161"/>
      <c r="U11" s="65">
        <f t="shared" si="1"/>
        <v>1</v>
      </c>
      <c r="V11" s="65">
        <f t="shared" si="5"/>
        <v>0</v>
      </c>
      <c r="W11" s="65">
        <f t="shared" si="2"/>
        <v>0</v>
      </c>
      <c r="X11" s="65">
        <f t="shared" si="6"/>
        <v>0</v>
      </c>
      <c r="Y11" s="65">
        <f t="shared" si="6"/>
        <v>0</v>
      </c>
      <c r="Z11" s="65">
        <f t="shared" si="7"/>
        <v>0</v>
      </c>
      <c r="AA11" s="65">
        <f t="shared" si="8"/>
        <v>0</v>
      </c>
      <c r="AB11" s="65">
        <f t="shared" si="9"/>
        <v>0</v>
      </c>
      <c r="AC11" s="65">
        <f t="shared" si="10"/>
        <v>0</v>
      </c>
      <c r="AD11" s="65">
        <f t="shared" si="3"/>
        <v>0</v>
      </c>
      <c r="AE11" s="12" t="e">
        <f t="shared" si="4"/>
        <v>#DIV/0!</v>
      </c>
      <c r="AF11" s="65">
        <f t="shared" si="11"/>
        <v>0</v>
      </c>
    </row>
    <row r="12" spans="1:32" ht="21" x14ac:dyDescent="0.35">
      <c r="A12" s="137">
        <f>Žiadosť!C19</f>
        <v>0</v>
      </c>
      <c r="B12" s="138"/>
      <c r="C12" s="139"/>
      <c r="D12" s="140"/>
      <c r="E12" s="141"/>
      <c r="F12" s="141"/>
      <c r="G12" s="67"/>
      <c r="H12" s="142"/>
      <c r="I12" s="142"/>
      <c r="J12" s="143"/>
      <c r="K12" s="143"/>
      <c r="L12" s="76">
        <f t="shared" si="0"/>
        <v>0</v>
      </c>
      <c r="M12" s="3"/>
      <c r="Q12" s="161"/>
      <c r="R12" s="161"/>
      <c r="S12" s="161"/>
      <c r="U12" s="65">
        <f t="shared" si="1"/>
        <v>1</v>
      </c>
      <c r="V12" s="65">
        <f t="shared" si="5"/>
        <v>0</v>
      </c>
      <c r="W12" s="65">
        <f t="shared" si="2"/>
        <v>0</v>
      </c>
      <c r="X12" s="65">
        <f t="shared" si="6"/>
        <v>0</v>
      </c>
      <c r="Y12" s="65">
        <f t="shared" si="6"/>
        <v>0</v>
      </c>
      <c r="Z12" s="65">
        <f t="shared" si="7"/>
        <v>0</v>
      </c>
      <c r="AA12" s="65">
        <f t="shared" si="8"/>
        <v>0</v>
      </c>
      <c r="AB12" s="65">
        <f t="shared" si="9"/>
        <v>0</v>
      </c>
      <c r="AC12" s="65">
        <f t="shared" si="10"/>
        <v>0</v>
      </c>
      <c r="AD12" s="65">
        <f t="shared" si="3"/>
        <v>0</v>
      </c>
      <c r="AE12" s="12" t="e">
        <f t="shared" si="4"/>
        <v>#DIV/0!</v>
      </c>
      <c r="AF12" s="65">
        <f t="shared" si="11"/>
        <v>0</v>
      </c>
    </row>
    <row r="13" spans="1:32" ht="21" x14ac:dyDescent="0.35">
      <c r="A13" s="137">
        <f>Žiadosť!C20</f>
        <v>0</v>
      </c>
      <c r="B13" s="138"/>
      <c r="C13" s="139"/>
      <c r="D13" s="140"/>
      <c r="E13" s="141"/>
      <c r="F13" s="141"/>
      <c r="G13" s="67"/>
      <c r="H13" s="142"/>
      <c r="I13" s="142"/>
      <c r="J13" s="143"/>
      <c r="K13" s="143"/>
      <c r="L13" s="76">
        <f t="shared" si="0"/>
        <v>0</v>
      </c>
      <c r="M13" s="3"/>
      <c r="Q13" s="161"/>
      <c r="R13" s="161"/>
      <c r="S13" s="161"/>
      <c r="U13" s="65">
        <f t="shared" si="1"/>
        <v>1</v>
      </c>
      <c r="V13" s="65">
        <f t="shared" si="5"/>
        <v>0</v>
      </c>
      <c r="W13" s="65">
        <f t="shared" si="2"/>
        <v>0</v>
      </c>
      <c r="X13" s="65">
        <f t="shared" si="6"/>
        <v>0</v>
      </c>
      <c r="Y13" s="65">
        <f t="shared" si="6"/>
        <v>0</v>
      </c>
      <c r="Z13" s="65">
        <f t="shared" si="7"/>
        <v>0</v>
      </c>
      <c r="AA13" s="65">
        <f t="shared" si="8"/>
        <v>0</v>
      </c>
      <c r="AB13" s="65">
        <f t="shared" si="9"/>
        <v>0</v>
      </c>
      <c r="AC13" s="65">
        <f t="shared" si="10"/>
        <v>0</v>
      </c>
      <c r="AD13" s="65">
        <f t="shared" si="3"/>
        <v>0</v>
      </c>
      <c r="AE13" s="12" t="e">
        <f t="shared" si="4"/>
        <v>#DIV/0!</v>
      </c>
      <c r="AF13" s="65">
        <f t="shared" si="11"/>
        <v>0</v>
      </c>
    </row>
    <row r="14" spans="1:32" ht="21" x14ac:dyDescent="0.35">
      <c r="A14" s="137">
        <f>Žiadosť!C21</f>
        <v>0</v>
      </c>
      <c r="B14" s="138"/>
      <c r="C14" s="139"/>
      <c r="D14" s="140"/>
      <c r="E14" s="141"/>
      <c r="F14" s="141"/>
      <c r="G14" s="67"/>
      <c r="H14" s="142"/>
      <c r="I14" s="142"/>
      <c r="J14" s="143"/>
      <c r="K14" s="143"/>
      <c r="L14" s="76">
        <f t="shared" si="0"/>
        <v>0</v>
      </c>
      <c r="M14" s="3"/>
      <c r="Q14" s="161"/>
      <c r="R14" s="161"/>
      <c r="S14" s="161"/>
      <c r="U14" s="65">
        <f t="shared" si="1"/>
        <v>1</v>
      </c>
      <c r="V14" s="65">
        <f t="shared" si="5"/>
        <v>0</v>
      </c>
      <c r="W14" s="65">
        <f t="shared" si="2"/>
        <v>0</v>
      </c>
      <c r="X14" s="65">
        <f t="shared" si="6"/>
        <v>0</v>
      </c>
      <c r="Y14" s="65">
        <f t="shared" si="6"/>
        <v>0</v>
      </c>
      <c r="Z14" s="65">
        <f t="shared" si="7"/>
        <v>0</v>
      </c>
      <c r="AA14" s="65">
        <f t="shared" si="8"/>
        <v>0</v>
      </c>
      <c r="AB14" s="65">
        <f t="shared" si="9"/>
        <v>0</v>
      </c>
      <c r="AC14" s="65">
        <f t="shared" si="10"/>
        <v>0</v>
      </c>
      <c r="AD14" s="65">
        <f t="shared" si="3"/>
        <v>0</v>
      </c>
      <c r="AE14" s="12" t="e">
        <f t="shared" si="4"/>
        <v>#DIV/0!</v>
      </c>
      <c r="AF14" s="65">
        <f t="shared" si="11"/>
        <v>0</v>
      </c>
    </row>
    <row r="15" spans="1:32" ht="21" x14ac:dyDescent="0.35">
      <c r="A15" s="137">
        <f>Žiadosť!C22</f>
        <v>0</v>
      </c>
      <c r="B15" s="138"/>
      <c r="C15" s="139"/>
      <c r="D15" s="140"/>
      <c r="E15" s="141"/>
      <c r="F15" s="141"/>
      <c r="G15" s="67"/>
      <c r="H15" s="142"/>
      <c r="I15" s="142"/>
      <c r="J15" s="143"/>
      <c r="K15" s="143"/>
      <c r="L15" s="76">
        <f t="shared" si="0"/>
        <v>0</v>
      </c>
      <c r="M15" s="3"/>
      <c r="U15" s="65">
        <f t="shared" si="1"/>
        <v>1</v>
      </c>
      <c r="V15" s="65">
        <f t="shared" si="5"/>
        <v>0</v>
      </c>
      <c r="W15" s="65">
        <f t="shared" si="2"/>
        <v>0</v>
      </c>
      <c r="X15" s="65">
        <f t="shared" si="6"/>
        <v>0</v>
      </c>
      <c r="Y15" s="65">
        <f t="shared" si="6"/>
        <v>0</v>
      </c>
      <c r="Z15" s="65">
        <f t="shared" si="7"/>
        <v>0</v>
      </c>
      <c r="AA15" s="65">
        <f t="shared" si="8"/>
        <v>0</v>
      </c>
      <c r="AB15" s="65">
        <f t="shared" si="9"/>
        <v>0</v>
      </c>
      <c r="AC15" s="65">
        <f t="shared" si="10"/>
        <v>0</v>
      </c>
      <c r="AD15" s="65">
        <f t="shared" si="3"/>
        <v>0</v>
      </c>
      <c r="AE15" s="12" t="e">
        <f t="shared" si="4"/>
        <v>#DIV/0!</v>
      </c>
      <c r="AF15" s="65">
        <f t="shared" si="11"/>
        <v>0</v>
      </c>
    </row>
    <row r="16" spans="1:32" ht="21" x14ac:dyDescent="0.35">
      <c r="A16" s="137">
        <f>Žiadosť!C23</f>
        <v>0</v>
      </c>
      <c r="B16" s="138"/>
      <c r="C16" s="139"/>
      <c r="D16" s="140"/>
      <c r="E16" s="141"/>
      <c r="F16" s="141"/>
      <c r="G16" s="67"/>
      <c r="H16" s="142"/>
      <c r="I16" s="142"/>
      <c r="J16" s="143"/>
      <c r="K16" s="143"/>
      <c r="L16" s="76">
        <f t="shared" si="0"/>
        <v>0</v>
      </c>
      <c r="M16" s="3"/>
      <c r="U16" s="65">
        <f t="shared" si="1"/>
        <v>1</v>
      </c>
      <c r="V16" s="65">
        <f t="shared" si="5"/>
        <v>0</v>
      </c>
      <c r="W16" s="65">
        <f t="shared" si="2"/>
        <v>0</v>
      </c>
      <c r="X16" s="65">
        <f t="shared" si="6"/>
        <v>0</v>
      </c>
      <c r="Y16" s="65">
        <f t="shared" si="6"/>
        <v>0</v>
      </c>
      <c r="Z16" s="65">
        <f t="shared" si="7"/>
        <v>0</v>
      </c>
      <c r="AA16" s="65">
        <f t="shared" si="8"/>
        <v>0</v>
      </c>
      <c r="AB16" s="65">
        <f t="shared" si="9"/>
        <v>0</v>
      </c>
      <c r="AC16" s="65">
        <f t="shared" si="10"/>
        <v>0</v>
      </c>
      <c r="AD16" s="65">
        <f t="shared" si="3"/>
        <v>0</v>
      </c>
      <c r="AE16" s="12" t="e">
        <f t="shared" si="4"/>
        <v>#DIV/0!</v>
      </c>
      <c r="AF16" s="65">
        <f t="shared" si="11"/>
        <v>0</v>
      </c>
    </row>
    <row r="17" spans="1:32" ht="21" x14ac:dyDescent="0.35">
      <c r="A17" s="137">
        <f>Žiadosť!C24</f>
        <v>0</v>
      </c>
      <c r="B17" s="138"/>
      <c r="C17" s="139"/>
      <c r="D17" s="140"/>
      <c r="E17" s="141"/>
      <c r="F17" s="141"/>
      <c r="G17" s="67"/>
      <c r="H17" s="142"/>
      <c r="I17" s="142"/>
      <c r="J17" s="143"/>
      <c r="K17" s="143"/>
      <c r="L17" s="76">
        <f t="shared" si="0"/>
        <v>0</v>
      </c>
      <c r="M17" s="3"/>
      <c r="U17" s="65">
        <f t="shared" si="1"/>
        <v>1</v>
      </c>
      <c r="V17" s="65">
        <f t="shared" si="5"/>
        <v>0</v>
      </c>
      <c r="W17" s="65">
        <f t="shared" si="2"/>
        <v>0</v>
      </c>
      <c r="X17" s="65">
        <f t="shared" si="6"/>
        <v>0</v>
      </c>
      <c r="Y17" s="65">
        <f t="shared" si="6"/>
        <v>0</v>
      </c>
      <c r="Z17" s="65">
        <f t="shared" si="7"/>
        <v>0</v>
      </c>
      <c r="AA17" s="65">
        <f t="shared" si="8"/>
        <v>0</v>
      </c>
      <c r="AB17" s="65">
        <f t="shared" si="9"/>
        <v>0</v>
      </c>
      <c r="AC17" s="65">
        <f t="shared" si="10"/>
        <v>0</v>
      </c>
      <c r="AD17" s="65">
        <f t="shared" si="3"/>
        <v>0</v>
      </c>
      <c r="AE17" s="12" t="e">
        <f t="shared" si="4"/>
        <v>#DIV/0!</v>
      </c>
      <c r="AF17" s="65">
        <f t="shared" si="11"/>
        <v>0</v>
      </c>
    </row>
    <row r="18" spans="1:32" ht="21.75" thickBot="1" x14ac:dyDescent="0.4">
      <c r="A18" s="146">
        <f>Žiadosť!C25</f>
        <v>0</v>
      </c>
      <c r="B18" s="147"/>
      <c r="C18" s="148"/>
      <c r="D18" s="149"/>
      <c r="E18" s="150"/>
      <c r="F18" s="150"/>
      <c r="G18" s="68"/>
      <c r="H18" s="151"/>
      <c r="I18" s="151"/>
      <c r="J18" s="145"/>
      <c r="K18" s="145"/>
      <c r="L18" s="77">
        <f t="shared" si="0"/>
        <v>0</v>
      </c>
      <c r="M18" s="3"/>
      <c r="U18" s="65">
        <f t="shared" si="1"/>
        <v>1</v>
      </c>
      <c r="V18" s="65">
        <f t="shared" si="5"/>
        <v>0</v>
      </c>
      <c r="W18" s="65">
        <f t="shared" si="2"/>
        <v>0</v>
      </c>
      <c r="X18" s="65">
        <f t="shared" si="6"/>
        <v>0</v>
      </c>
      <c r="Y18" s="65">
        <f t="shared" si="6"/>
        <v>0</v>
      </c>
      <c r="Z18" s="65">
        <f t="shared" si="7"/>
        <v>0</v>
      </c>
      <c r="AA18" s="65">
        <f t="shared" si="8"/>
        <v>0</v>
      </c>
      <c r="AB18" s="65">
        <f t="shared" si="9"/>
        <v>0</v>
      </c>
      <c r="AC18" s="65">
        <f t="shared" si="10"/>
        <v>0</v>
      </c>
      <c r="AD18" s="65">
        <f t="shared" si="3"/>
        <v>0</v>
      </c>
      <c r="AE18" s="12" t="e">
        <f t="shared" si="4"/>
        <v>#DIV/0!</v>
      </c>
      <c r="AF18" s="65">
        <f t="shared" si="11"/>
        <v>0</v>
      </c>
    </row>
    <row r="19" spans="1:32" ht="33" customHeight="1" thickBot="1" x14ac:dyDescent="0.3">
      <c r="A19" s="152">
        <f>IF(AD24&gt;1,"UPOZORNENIE! Pre každú iteráciu je možné zvoliť len jednu metódu zdieľania! Vyberte tú metódu zdieľania, ktorá bude použitá v tejto iterácii. Ak chcete použiť ďalšie metódy zdieľania - urobte tak v ďalších iteráciách.",M19)</f>
        <v>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4"/>
      <c r="M19" s="3"/>
    </row>
    <row r="20" spans="1:32" ht="37.5" customHeight="1" x14ac:dyDescent="0.25">
      <c r="A20" s="33"/>
      <c r="B20" s="34"/>
      <c r="C20" s="35"/>
      <c r="D20" s="155">
        <f>IF(D21=0,M19,"Dynamickú metódu zdieľania ste použili pre")</f>
        <v>0</v>
      </c>
      <c r="E20" s="155"/>
      <c r="F20" s="156"/>
      <c r="G20" s="157">
        <f>IF(G21=0,M19,"Prioritnú metódu zdieľania ste použili pre")</f>
        <v>0</v>
      </c>
      <c r="H20" s="158"/>
      <c r="I20" s="159"/>
      <c r="J20" s="157">
        <f>IF(J21=0,M19,"Statickú metódu zdieľania ste použili pre")</f>
        <v>0</v>
      </c>
      <c r="K20" s="158"/>
      <c r="L20" s="160"/>
      <c r="P20" s="5"/>
      <c r="R20" s="5"/>
      <c r="T20" s="5"/>
      <c r="U20" s="65" t="s">
        <v>72</v>
      </c>
      <c r="V20" s="65">
        <f>SUM(V9:V18)</f>
        <v>0</v>
      </c>
      <c r="W20" s="10">
        <f>SUM(W9:W18)</f>
        <v>0</v>
      </c>
      <c r="X20" s="11">
        <f>SUM(X9:X18)</f>
        <v>0</v>
      </c>
      <c r="Y20" s="65"/>
      <c r="Z20" s="65"/>
      <c r="AA20" s="65"/>
      <c r="AB20" s="65">
        <f>SUM(AB9:AB18)</f>
        <v>0</v>
      </c>
      <c r="AC20" s="10">
        <f>SUM(AC9:AC18)</f>
        <v>0</v>
      </c>
      <c r="AD20" s="65">
        <f>SUM(AD9:AD18)</f>
        <v>0</v>
      </c>
      <c r="AE20" s="13" t="e">
        <f>SUM(AE9:AE18)</f>
        <v>#DIV/0!</v>
      </c>
      <c r="AF20" s="65">
        <f>IFERROR(AE20,0)</f>
        <v>0</v>
      </c>
    </row>
    <row r="21" spans="1:32" x14ac:dyDescent="0.25">
      <c r="A21" s="23"/>
      <c r="C21" s="15"/>
      <c r="D21" s="78">
        <f>W20</f>
        <v>0</v>
      </c>
      <c r="E21" s="79">
        <f>IF(D21=0,,"z")</f>
        <v>0</v>
      </c>
      <c r="F21" s="80">
        <f>IF(D21=0,,V20)</f>
        <v>0</v>
      </c>
      <c r="G21" s="81">
        <f>X20</f>
        <v>0</v>
      </c>
      <c r="H21" s="79">
        <f>IF(G21=0,,"z")</f>
        <v>0</v>
      </c>
      <c r="I21" s="80">
        <f>IF(G21=0,,V20)</f>
        <v>0</v>
      </c>
      <c r="J21" s="81">
        <f>AC20</f>
        <v>0</v>
      </c>
      <c r="K21" s="78">
        <f>IF(J21=0,,"z")</f>
        <v>0</v>
      </c>
      <c r="L21" s="82">
        <f>IF(J21=0,,V20)</f>
        <v>0</v>
      </c>
      <c r="M21" s="40">
        <f>IF(J21=0,,Y20)</f>
        <v>0</v>
      </c>
      <c r="N21" s="5"/>
      <c r="P21" s="5"/>
      <c r="R21" s="5"/>
      <c r="T21" s="5"/>
    </row>
    <row r="22" spans="1:32" ht="15" customHeight="1" x14ac:dyDescent="0.25">
      <c r="A22" s="23"/>
      <c r="C22" s="15"/>
      <c r="D22" s="127">
        <f>IF(D21=0,,"odberných miest")</f>
        <v>0</v>
      </c>
      <c r="E22" s="127"/>
      <c r="F22" s="128"/>
      <c r="G22" s="129">
        <f>IF(G21=0,,"odberných miest")</f>
        <v>0</v>
      </c>
      <c r="H22" s="127"/>
      <c r="I22" s="128"/>
      <c r="J22" s="129">
        <f>IF(J21=0,,"odberných miest")</f>
        <v>0</v>
      </c>
      <c r="K22" s="127"/>
      <c r="L22" s="130"/>
      <c r="N22" s="5"/>
      <c r="P22" s="5"/>
      <c r="R22" s="5"/>
      <c r="T22" s="5"/>
      <c r="V22" s="5"/>
      <c r="X22" s="5"/>
    </row>
    <row r="23" spans="1:32" ht="15" customHeight="1" x14ac:dyDescent="0.25">
      <c r="A23" s="23"/>
      <c r="C23" s="15"/>
      <c r="D23" s="17"/>
      <c r="E23" s="17"/>
      <c r="F23" s="18"/>
      <c r="G23" s="16"/>
      <c r="H23" s="17"/>
      <c r="I23" s="18"/>
      <c r="J23" s="20"/>
      <c r="K23" s="21"/>
      <c r="L23" s="24"/>
      <c r="N23" s="5"/>
      <c r="P23" s="5"/>
      <c r="R23" s="5"/>
      <c r="T23" s="5"/>
      <c r="V23" s="5"/>
      <c r="X23" s="144">
        <f>SUM(H9:I18)</f>
        <v>0</v>
      </c>
      <c r="Y23" s="144"/>
      <c r="Z23" s="144"/>
      <c r="AA23" s="144"/>
      <c r="AB23" s="144"/>
      <c r="AE23" s="40" t="s">
        <v>78</v>
      </c>
    </row>
    <row r="24" spans="1:32" x14ac:dyDescent="0.25">
      <c r="A24" s="23"/>
      <c r="C24" s="15"/>
      <c r="D24" s="69"/>
      <c r="E24" s="69"/>
      <c r="F24" s="70"/>
      <c r="G24" s="131">
        <f>IF((G25&gt;0%)*AND(G25&lt;=100%),"Súčet pridelených podielov prebytkov elektriny",V23)</f>
        <v>0</v>
      </c>
      <c r="H24" s="132"/>
      <c r="I24" s="133"/>
      <c r="J24" s="22"/>
      <c r="L24" s="25"/>
      <c r="N24" s="5"/>
      <c r="P24" s="5"/>
      <c r="R24" s="5"/>
      <c r="T24" s="5"/>
      <c r="U24" s="40" t="s">
        <v>77</v>
      </c>
      <c r="V24" s="5"/>
      <c r="W24" s="40" t="b">
        <f>IF(W20&gt;0,1)</f>
        <v>0</v>
      </c>
      <c r="X24" s="40" t="b">
        <f>IF(X20&gt;0,1)</f>
        <v>0</v>
      </c>
      <c r="AC24" s="40" t="b">
        <f>IF(AC20&gt;0,1)</f>
        <v>0</v>
      </c>
      <c r="AD24" s="14">
        <f>W24+X24+AC24</f>
        <v>0</v>
      </c>
      <c r="AE24" s="71">
        <f>IF(W24+X24+AC24&gt;=1,1,0)</f>
        <v>0</v>
      </c>
    </row>
    <row r="25" spans="1:32" x14ac:dyDescent="0.25">
      <c r="A25" s="23"/>
      <c r="C25" s="15"/>
      <c r="F25" s="19"/>
      <c r="G25" s="134">
        <f>SUM(H9:I18)</f>
        <v>0</v>
      </c>
      <c r="H25" s="135"/>
      <c r="I25" s="136"/>
      <c r="J25" s="22"/>
      <c r="L25" s="25"/>
      <c r="N25" s="5"/>
      <c r="P25" s="5"/>
      <c r="R25" s="5"/>
      <c r="T25" s="5"/>
      <c r="V25" s="5"/>
      <c r="X25" s="5"/>
    </row>
    <row r="26" spans="1:32" ht="72.75" customHeight="1" x14ac:dyDescent="0.25">
      <c r="A26" s="23"/>
      <c r="C26" s="15"/>
      <c r="F26" s="19"/>
      <c r="G26" s="121" t="str">
        <f>IF(G25&gt;100%,"UPOZORNENIE! Jednotlivým odberným miestam ste pridelili viac ako 100% dostupných prebytkov elektriny. Upravte jednotlivé podiely tak aby ich súčet bol najviac 100%","")</f>
        <v/>
      </c>
      <c r="H26" s="122"/>
      <c r="I26" s="123"/>
      <c r="J26" s="22"/>
      <c r="L26" s="25"/>
      <c r="N26" s="5"/>
      <c r="O26" s="38"/>
      <c r="P26" s="5"/>
      <c r="R26" s="5"/>
      <c r="T26" s="5"/>
      <c r="V26" s="5"/>
      <c r="X26" s="5"/>
    </row>
    <row r="27" spans="1:32" ht="8.25" customHeight="1" x14ac:dyDescent="0.25">
      <c r="A27" s="23"/>
      <c r="C27" s="15"/>
      <c r="F27" s="19"/>
      <c r="G27" s="36"/>
      <c r="H27" s="45"/>
      <c r="I27" s="37"/>
      <c r="J27" s="22"/>
      <c r="L27" s="25"/>
      <c r="N27" s="5"/>
      <c r="P27" s="5"/>
      <c r="R27" s="5"/>
      <c r="T27" s="5"/>
      <c r="V27" s="5"/>
      <c r="X27" s="5"/>
    </row>
    <row r="28" spans="1:32" ht="75.75" customHeight="1" thickBot="1" x14ac:dyDescent="0.3">
      <c r="A28" s="26"/>
      <c r="B28" s="27"/>
      <c r="C28" s="28"/>
      <c r="D28" s="29"/>
      <c r="E28" s="29"/>
      <c r="F28" s="30"/>
      <c r="G28" s="124">
        <f>IF(AB20&gt;0,"UPOZORNENIE! Podiel na časti prerozdeľovaného množstva elektriny ste pridelili odbernému miestu, pre ktoré ste nezvolili prioritu (nepoužili ste ho v tejto metóde zdieľania)",0)</f>
        <v>0</v>
      </c>
      <c r="H28" s="125"/>
      <c r="I28" s="126"/>
      <c r="J28" s="31"/>
      <c r="K28" s="29"/>
      <c r="L28" s="32"/>
      <c r="N28" s="5"/>
      <c r="P28" s="5"/>
      <c r="R28" s="5"/>
      <c r="T28" s="5"/>
      <c r="V28" s="5"/>
      <c r="X28" s="5"/>
    </row>
    <row r="29" spans="1:32" ht="30.75" customHeight="1" x14ac:dyDescent="0.25">
      <c r="N29" s="5"/>
      <c r="P29" s="5"/>
      <c r="R29" s="5"/>
      <c r="T29" s="5"/>
      <c r="V29" s="5"/>
      <c r="X29" s="5"/>
    </row>
  </sheetData>
  <sheetProtection algorithmName="SHA-512" hashValue="TR9A+DHVZKpiCW531hKM2IEWqSrwq4Y657YEosvrzpDdk37LnVj5cOspOF7ZxVs0/jSzHxoL5CJokFTPdJz71Q==" saltValue="se68nR/RvlC62rMvTBkOSw==" spinCount="100000" sheet="1" objects="1" scenarios="1"/>
  <mergeCells count="81">
    <mergeCell ref="A2:D2"/>
    <mergeCell ref="E2:L2"/>
    <mergeCell ref="A3:D3"/>
    <mergeCell ref="E3:L3"/>
    <mergeCell ref="A4:C4"/>
    <mergeCell ref="D4:L4"/>
    <mergeCell ref="A5:C5"/>
    <mergeCell ref="D5:L5"/>
    <mergeCell ref="A6:C6"/>
    <mergeCell ref="D6:F6"/>
    <mergeCell ref="G6:I6"/>
    <mergeCell ref="J6:L6"/>
    <mergeCell ref="A7:C7"/>
    <mergeCell ref="D7:F8"/>
    <mergeCell ref="G7:I7"/>
    <mergeCell ref="J7:L7"/>
    <mergeCell ref="A8:C8"/>
    <mergeCell ref="H8:I8"/>
    <mergeCell ref="J8:K8"/>
    <mergeCell ref="Q8:S8"/>
    <mergeCell ref="U8:V8"/>
    <mergeCell ref="X8:AB8"/>
    <mergeCell ref="AC8:AF8"/>
    <mergeCell ref="A9:C9"/>
    <mergeCell ref="D9:F9"/>
    <mergeCell ref="H9:I9"/>
    <mergeCell ref="J9:K9"/>
    <mergeCell ref="Q9:S9"/>
    <mergeCell ref="A11:C11"/>
    <mergeCell ref="D11:F11"/>
    <mergeCell ref="H11:I11"/>
    <mergeCell ref="J11:K11"/>
    <mergeCell ref="Q11:S11"/>
    <mergeCell ref="A10:C10"/>
    <mergeCell ref="D10:F10"/>
    <mergeCell ref="H10:I10"/>
    <mergeCell ref="J10:K10"/>
    <mergeCell ref="Q10:S10"/>
    <mergeCell ref="Q12:S12"/>
    <mergeCell ref="A13:C13"/>
    <mergeCell ref="D13:F13"/>
    <mergeCell ref="H13:I13"/>
    <mergeCell ref="J13:K13"/>
    <mergeCell ref="Q13:S13"/>
    <mergeCell ref="A12:C12"/>
    <mergeCell ref="D12:F12"/>
    <mergeCell ref="H12:I12"/>
    <mergeCell ref="J12:K12"/>
    <mergeCell ref="A14:C14"/>
    <mergeCell ref="D14:F14"/>
    <mergeCell ref="H14:I14"/>
    <mergeCell ref="J14:K14"/>
    <mergeCell ref="Q14:S14"/>
    <mergeCell ref="A16:C16"/>
    <mergeCell ref="D16:F16"/>
    <mergeCell ref="H16:I16"/>
    <mergeCell ref="J16:K16"/>
    <mergeCell ref="A15:C15"/>
    <mergeCell ref="D15:F15"/>
    <mergeCell ref="H15:I15"/>
    <mergeCell ref="J15:K15"/>
    <mergeCell ref="A17:C17"/>
    <mergeCell ref="D17:F17"/>
    <mergeCell ref="H17:I17"/>
    <mergeCell ref="J17:K17"/>
    <mergeCell ref="X23:AB23"/>
    <mergeCell ref="J18:K18"/>
    <mergeCell ref="A18:C18"/>
    <mergeCell ref="D18:F18"/>
    <mergeCell ref="H18:I18"/>
    <mergeCell ref="A19:L19"/>
    <mergeCell ref="D20:F20"/>
    <mergeCell ref="G20:I20"/>
    <mergeCell ref="J20:L20"/>
    <mergeCell ref="G26:I26"/>
    <mergeCell ref="G28:I28"/>
    <mergeCell ref="D22:F22"/>
    <mergeCell ref="G22:I22"/>
    <mergeCell ref="J22:L22"/>
    <mergeCell ref="G24:I24"/>
    <mergeCell ref="G25:I25"/>
  </mergeCells>
  <dataValidations count="4">
    <dataValidation type="decimal" errorStyle="warning" operator="greaterThan" allowBlank="1" showInputMessage="1" showErrorMessage="1" errorTitle="UPOZORNENIE" error="Súčet podielov elektriny je väčší ako 100%" sqref="F25:F28 F19" xr:uid="{B89FD4AD-54FD-4AC5-B4BB-27B1CA4C2ECF}">
      <formula1>100.01</formula1>
    </dataValidation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1:C18 A9:A18 R10:S14 Q8:Q14 A19:C28" xr:uid="{543EB7C0-76F8-43D9-8344-2FCC6C6F3F66}">
      <formula1>16</formula1>
    </dataValidation>
    <dataValidation allowBlank="1" showInputMessage="1" sqref="G7:L7 A7 G8 D7" xr:uid="{6320AB67-9D91-4EDF-A0F4-12DCADED07E0}"/>
    <dataValidation type="decimal" operator="lessThan" allowBlank="1" showInputMessage="1" showErrorMessage="1" errorTitle="UPOZORNENIE!" error="Maximálny podiel zostatku určeného na zdieľanie v konkrétnej iterácii nemôže byť väčší ako 100%" sqref="D5:E5" xr:uid="{D7D48899-4A73-41FF-8B41-AFB1F331F9A4}">
      <formula1>100.01</formula1>
    </dataValidation>
  </dataValidations>
  <printOptions horizontalCentered="1" verticalCentered="1"/>
  <pageMargins left="0.25" right="0.25" top="0.75" bottom="0.75" header="0.3" footer="0.3"/>
  <pageSetup paperSize="9" scale="82" orientation="portrait" r:id="rId1"/>
  <ignoredErrors>
    <ignoredError sqref="L9:L18 E2:L3 D21:L21 A9:C18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1F5FD2E-52E6-41E0-9EA9-4ECB6A0895A3}">
          <x14:formula1>
            <xm:f>'1.iterácia'!$A$30</xm:f>
          </x14:formula1>
          <xm:sqref>D9:F18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A7A76-636D-422B-B206-38A6FA0B3C6C}">
  <sheetPr codeName="Hárok10">
    <tabColor rgb="FFFFC000"/>
    <pageSetUpPr fitToPage="1"/>
  </sheetPr>
  <dimension ref="A1:AG29"/>
  <sheetViews>
    <sheetView showGridLines="0" showZeros="0" zoomScale="90" zoomScaleNormal="90" workbookViewId="0">
      <selection activeCell="D5" sqref="D5:L5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9.5703125" style="40" customWidth="1"/>
    <col min="5" max="5" width="2.85546875" style="40" customWidth="1"/>
    <col min="6" max="6" width="9.28515625" style="40" customWidth="1"/>
    <col min="7" max="7" width="11.7109375" style="40" customWidth="1"/>
    <col min="8" max="8" width="2.42578125" style="40" customWidth="1"/>
    <col min="9" max="9" width="10.28515625" style="40" customWidth="1"/>
    <col min="10" max="10" width="11.85546875" style="40" customWidth="1"/>
    <col min="11" max="11" width="2.7109375" style="40" customWidth="1"/>
    <col min="12" max="12" width="11.85546875" style="40" customWidth="1"/>
    <col min="13" max="19" width="11.85546875" style="40" hidden="1" customWidth="1"/>
    <col min="20" max="21" width="7.7109375" style="40" hidden="1" customWidth="1"/>
    <col min="22" max="30" width="5.42578125" style="40" hidden="1" customWidth="1"/>
    <col min="31" max="31" width="8.85546875" style="40" hidden="1" customWidth="1"/>
    <col min="32" max="32" width="5.42578125" style="40" hidden="1" customWidth="1"/>
    <col min="33" max="33" width="5.42578125" style="3" hidden="1" customWidth="1"/>
    <col min="34" max="37" width="9.140625" style="3" customWidth="1"/>
    <col min="38" max="16384" width="9.140625" style="3"/>
  </cols>
  <sheetData>
    <row r="1" spans="1:32" ht="42.75" customHeight="1" thickBot="1" x14ac:dyDescent="0.3">
      <c r="B1" s="39" t="s">
        <v>0</v>
      </c>
      <c r="D1" s="42"/>
      <c r="E1" s="42"/>
      <c r="F1" s="42"/>
      <c r="G1" s="42"/>
      <c r="H1" s="42"/>
      <c r="I1" s="42"/>
      <c r="J1" s="42"/>
      <c r="K1" s="42"/>
      <c r="L1" s="2">
        <v>5</v>
      </c>
      <c r="M1" s="42"/>
      <c r="N1" s="42"/>
      <c r="O1" s="42"/>
      <c r="P1" s="42"/>
      <c r="Q1" s="42"/>
      <c r="R1" s="42"/>
      <c r="S1" s="42"/>
      <c r="T1" s="42"/>
      <c r="U1" s="43"/>
      <c r="V1" s="43"/>
    </row>
    <row r="2" spans="1:32" ht="18.75" x14ac:dyDescent="0.25">
      <c r="A2" s="198" t="s">
        <v>54</v>
      </c>
      <c r="B2" s="199"/>
      <c r="C2" s="199"/>
      <c r="D2" s="200"/>
      <c r="E2" s="201">
        <f>Žiadosť!$B$10</f>
        <v>0</v>
      </c>
      <c r="F2" s="202"/>
      <c r="G2" s="202"/>
      <c r="H2" s="202"/>
      <c r="I2" s="202"/>
      <c r="J2" s="202"/>
      <c r="K2" s="202"/>
      <c r="L2" s="203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204" t="s">
        <v>55</v>
      </c>
      <c r="B3" s="205"/>
      <c r="C3" s="205"/>
      <c r="D3" s="206"/>
      <c r="E3" s="207">
        <f>Žiadosť!$T$10</f>
        <v>0</v>
      </c>
      <c r="F3" s="208"/>
      <c r="G3" s="208"/>
      <c r="H3" s="208"/>
      <c r="I3" s="208"/>
      <c r="J3" s="208"/>
      <c r="K3" s="208"/>
      <c r="L3" s="209"/>
      <c r="M3" s="3"/>
      <c r="N3" s="3"/>
      <c r="O3" s="3"/>
      <c r="P3" s="3"/>
      <c r="Q3" s="3"/>
      <c r="R3" s="3"/>
      <c r="S3" s="3"/>
      <c r="T3" s="3"/>
    </row>
    <row r="4" spans="1:32" ht="26.25" x14ac:dyDescent="0.25">
      <c r="A4" s="210" t="s">
        <v>56</v>
      </c>
      <c r="B4" s="211"/>
      <c r="C4" s="212"/>
      <c r="D4" s="213">
        <v>4</v>
      </c>
      <c r="E4" s="213"/>
      <c r="F4" s="213"/>
      <c r="G4" s="213"/>
      <c r="H4" s="213"/>
      <c r="I4" s="213"/>
      <c r="J4" s="213"/>
      <c r="K4" s="213"/>
      <c r="L4" s="214"/>
      <c r="M4" s="3"/>
      <c r="N4" s="3"/>
      <c r="O4" s="3"/>
      <c r="P4" s="3"/>
      <c r="Q4" s="3"/>
      <c r="R4" s="3"/>
      <c r="S4" s="3"/>
      <c r="T4" s="3"/>
    </row>
    <row r="5" spans="1:32" ht="48" customHeight="1" x14ac:dyDescent="0.25">
      <c r="A5" s="187" t="s">
        <v>57</v>
      </c>
      <c r="B5" s="188"/>
      <c r="C5" s="189"/>
      <c r="D5" s="190"/>
      <c r="E5" s="190"/>
      <c r="F5" s="190"/>
      <c r="G5" s="190"/>
      <c r="H5" s="190"/>
      <c r="I5" s="190"/>
      <c r="J5" s="190"/>
      <c r="K5" s="190"/>
      <c r="L5" s="191"/>
      <c r="M5" s="3"/>
      <c r="N5" s="3"/>
      <c r="O5" s="3"/>
      <c r="P5" s="3"/>
      <c r="Q5" s="3"/>
      <c r="R5" s="3"/>
      <c r="S5" s="3"/>
      <c r="T5" s="3"/>
    </row>
    <row r="6" spans="1:32" ht="45.75" customHeight="1" x14ac:dyDescent="0.25">
      <c r="A6" s="192" t="s">
        <v>58</v>
      </c>
      <c r="B6" s="193"/>
      <c r="C6" s="194"/>
      <c r="D6" s="195" t="s">
        <v>59</v>
      </c>
      <c r="E6" s="195"/>
      <c r="F6" s="196"/>
      <c r="G6" s="196" t="s">
        <v>60</v>
      </c>
      <c r="H6" s="196"/>
      <c r="I6" s="196"/>
      <c r="J6" s="196" t="s">
        <v>61</v>
      </c>
      <c r="K6" s="196"/>
      <c r="L6" s="197"/>
      <c r="M6" s="3"/>
      <c r="N6" s="3"/>
      <c r="O6" s="3"/>
      <c r="P6" s="3"/>
      <c r="Q6" s="3"/>
      <c r="R6" s="3"/>
      <c r="S6" s="3"/>
      <c r="T6" s="3"/>
    </row>
    <row r="7" spans="1:32" ht="115.5" customHeight="1" x14ac:dyDescent="0.25">
      <c r="A7" s="172"/>
      <c r="B7" s="173"/>
      <c r="C7" s="174"/>
      <c r="D7" s="175" t="s">
        <v>62</v>
      </c>
      <c r="E7" s="176"/>
      <c r="F7" s="176"/>
      <c r="G7" s="179" t="s">
        <v>63</v>
      </c>
      <c r="H7" s="179"/>
      <c r="I7" s="179"/>
      <c r="J7" s="179" t="s">
        <v>64</v>
      </c>
      <c r="K7" s="179"/>
      <c r="L7" s="180"/>
      <c r="M7" s="3"/>
      <c r="N7" s="3"/>
      <c r="O7" s="3"/>
      <c r="P7" s="3"/>
      <c r="Q7" s="3"/>
      <c r="R7" s="3"/>
      <c r="S7" s="3"/>
      <c r="T7" s="3"/>
      <c r="U7" s="6"/>
      <c r="V7" s="9"/>
    </row>
    <row r="8" spans="1:32" ht="48.75" customHeight="1" thickBot="1" x14ac:dyDescent="0.4">
      <c r="A8" s="181" t="s">
        <v>65</v>
      </c>
      <c r="B8" s="182"/>
      <c r="C8" s="183"/>
      <c r="D8" s="177"/>
      <c r="E8" s="178"/>
      <c r="F8" s="178"/>
      <c r="G8" s="64" t="s">
        <v>66</v>
      </c>
      <c r="H8" s="184" t="s">
        <v>67</v>
      </c>
      <c r="I8" s="184"/>
      <c r="J8" s="185" t="s">
        <v>68</v>
      </c>
      <c r="K8" s="186"/>
      <c r="L8" s="44" t="s">
        <v>69</v>
      </c>
      <c r="M8" s="3"/>
      <c r="N8" s="3"/>
      <c r="O8" s="3"/>
      <c r="P8" s="3"/>
      <c r="Q8" s="161"/>
      <c r="R8" s="161"/>
      <c r="S8" s="161"/>
      <c r="T8" s="3"/>
      <c r="U8" s="162" t="s">
        <v>70</v>
      </c>
      <c r="V8" s="163"/>
      <c r="W8" s="65" t="s">
        <v>71</v>
      </c>
      <c r="X8" s="164" t="s">
        <v>60</v>
      </c>
      <c r="Y8" s="164"/>
      <c r="Z8" s="164"/>
      <c r="AA8" s="164"/>
      <c r="AB8" s="164"/>
      <c r="AC8" s="164" t="s">
        <v>61</v>
      </c>
      <c r="AD8" s="164"/>
      <c r="AE8" s="164"/>
      <c r="AF8" s="164"/>
    </row>
    <row r="9" spans="1:32" ht="21" x14ac:dyDescent="0.35">
      <c r="A9" s="165">
        <f>Žiadosť!C16</f>
        <v>0</v>
      </c>
      <c r="B9" s="166"/>
      <c r="C9" s="167"/>
      <c r="D9" s="168"/>
      <c r="E9" s="169"/>
      <c r="F9" s="169"/>
      <c r="G9" s="66"/>
      <c r="H9" s="170"/>
      <c r="I9" s="170"/>
      <c r="J9" s="171"/>
      <c r="K9" s="171"/>
      <c r="L9" s="75">
        <f t="shared" ref="L9:L18" si="0">AF9</f>
        <v>0</v>
      </c>
      <c r="M9" s="3"/>
      <c r="Q9" s="161"/>
      <c r="R9" s="161"/>
      <c r="S9" s="161"/>
      <c r="U9" s="65">
        <f t="shared" ref="U9:U18" si="1">LEN(A9)</f>
        <v>1</v>
      </c>
      <c r="V9" s="65">
        <f>IF(U9=16,1,0)</f>
        <v>0</v>
      </c>
      <c r="W9" s="65">
        <f t="shared" ref="W9:W18" si="2">LEN(D9)</f>
        <v>0</v>
      </c>
      <c r="X9" s="65">
        <f>LEN(G9)</f>
        <v>0</v>
      </c>
      <c r="Y9" s="65">
        <f>LEN(H9)</f>
        <v>0</v>
      </c>
      <c r="Z9" s="65">
        <f>IF(Y9&gt;0.1,1,0)</f>
        <v>0</v>
      </c>
      <c r="AA9" s="65">
        <f>X9-Z9</f>
        <v>0</v>
      </c>
      <c r="AB9" s="65">
        <f>IF(AA9=-1,1,0)</f>
        <v>0</v>
      </c>
      <c r="AC9" s="65">
        <f>IF(J9&gt;0,1,0)</f>
        <v>0</v>
      </c>
      <c r="AD9" s="65">
        <f t="shared" ref="AD9:AD18" si="3">J9</f>
        <v>0</v>
      </c>
      <c r="AE9" s="12" t="e">
        <f t="shared" ref="AE9:AE18" si="4">(J9/$AD$20)*100%</f>
        <v>#DIV/0!</v>
      </c>
      <c r="AF9" s="65">
        <f>IFERROR(AE9,0)</f>
        <v>0</v>
      </c>
    </row>
    <row r="10" spans="1:32" ht="21" x14ac:dyDescent="0.35">
      <c r="A10" s="137">
        <f>Žiadosť!C17</f>
        <v>0</v>
      </c>
      <c r="B10" s="138"/>
      <c r="C10" s="139"/>
      <c r="D10" s="140"/>
      <c r="E10" s="141"/>
      <c r="F10" s="141"/>
      <c r="G10" s="67"/>
      <c r="H10" s="142"/>
      <c r="I10" s="142"/>
      <c r="J10" s="143"/>
      <c r="K10" s="143"/>
      <c r="L10" s="76">
        <f t="shared" si="0"/>
        <v>0</v>
      </c>
      <c r="M10" s="3"/>
      <c r="Q10" s="161"/>
      <c r="R10" s="161"/>
      <c r="S10" s="161"/>
      <c r="U10" s="65">
        <f t="shared" si="1"/>
        <v>1</v>
      </c>
      <c r="V10" s="65">
        <f t="shared" ref="V10:V18" si="5">IF(U10=16,1,0)</f>
        <v>0</v>
      </c>
      <c r="W10" s="65">
        <f t="shared" si="2"/>
        <v>0</v>
      </c>
      <c r="X10" s="65">
        <f t="shared" ref="X10:Y18" si="6">LEN(G10)</f>
        <v>0</v>
      </c>
      <c r="Y10" s="65">
        <f t="shared" si="6"/>
        <v>0</v>
      </c>
      <c r="Z10" s="65">
        <f t="shared" ref="Z10:Z18" si="7">IF(Y10&gt;0.1,1,0)</f>
        <v>0</v>
      </c>
      <c r="AA10" s="65">
        <f t="shared" ref="AA10:AA18" si="8">X10-Z10</f>
        <v>0</v>
      </c>
      <c r="AB10" s="65">
        <f t="shared" ref="AB10:AB18" si="9">IF(AA10=-1,1,0)</f>
        <v>0</v>
      </c>
      <c r="AC10" s="65">
        <f t="shared" ref="AC10:AC18" si="10">IF(J10&gt;0,1,0)</f>
        <v>0</v>
      </c>
      <c r="AD10" s="65">
        <f t="shared" si="3"/>
        <v>0</v>
      </c>
      <c r="AE10" s="12" t="e">
        <f t="shared" si="4"/>
        <v>#DIV/0!</v>
      </c>
      <c r="AF10" s="65">
        <f t="shared" ref="AF10:AF18" si="11">IFERROR(AE10,0)</f>
        <v>0</v>
      </c>
    </row>
    <row r="11" spans="1:32" ht="21" x14ac:dyDescent="0.35">
      <c r="A11" s="137">
        <f>Žiadosť!C18</f>
        <v>0</v>
      </c>
      <c r="B11" s="138"/>
      <c r="C11" s="139"/>
      <c r="D11" s="140"/>
      <c r="E11" s="141"/>
      <c r="F11" s="141"/>
      <c r="G11" s="67"/>
      <c r="H11" s="142"/>
      <c r="I11" s="142"/>
      <c r="J11" s="143"/>
      <c r="K11" s="143"/>
      <c r="L11" s="76">
        <f t="shared" si="0"/>
        <v>0</v>
      </c>
      <c r="M11" s="3"/>
      <c r="Q11" s="161"/>
      <c r="R11" s="161"/>
      <c r="S11" s="161"/>
      <c r="U11" s="65">
        <f t="shared" si="1"/>
        <v>1</v>
      </c>
      <c r="V11" s="65">
        <f t="shared" si="5"/>
        <v>0</v>
      </c>
      <c r="W11" s="65">
        <f t="shared" si="2"/>
        <v>0</v>
      </c>
      <c r="X11" s="65">
        <f t="shared" si="6"/>
        <v>0</v>
      </c>
      <c r="Y11" s="65">
        <f t="shared" si="6"/>
        <v>0</v>
      </c>
      <c r="Z11" s="65">
        <f t="shared" si="7"/>
        <v>0</v>
      </c>
      <c r="AA11" s="65">
        <f t="shared" si="8"/>
        <v>0</v>
      </c>
      <c r="AB11" s="65">
        <f t="shared" si="9"/>
        <v>0</v>
      </c>
      <c r="AC11" s="65">
        <f t="shared" si="10"/>
        <v>0</v>
      </c>
      <c r="AD11" s="65">
        <f t="shared" si="3"/>
        <v>0</v>
      </c>
      <c r="AE11" s="12" t="e">
        <f t="shared" si="4"/>
        <v>#DIV/0!</v>
      </c>
      <c r="AF11" s="65">
        <f t="shared" si="11"/>
        <v>0</v>
      </c>
    </row>
    <row r="12" spans="1:32" ht="21" x14ac:dyDescent="0.35">
      <c r="A12" s="137">
        <f>Žiadosť!C19</f>
        <v>0</v>
      </c>
      <c r="B12" s="138"/>
      <c r="C12" s="139"/>
      <c r="D12" s="140"/>
      <c r="E12" s="141"/>
      <c r="F12" s="141"/>
      <c r="G12" s="67"/>
      <c r="H12" s="142"/>
      <c r="I12" s="142"/>
      <c r="J12" s="143"/>
      <c r="K12" s="143"/>
      <c r="L12" s="76">
        <f t="shared" si="0"/>
        <v>0</v>
      </c>
      <c r="M12" s="3"/>
      <c r="Q12" s="161"/>
      <c r="R12" s="161"/>
      <c r="S12" s="161"/>
      <c r="U12" s="65">
        <f t="shared" si="1"/>
        <v>1</v>
      </c>
      <c r="V12" s="65">
        <f t="shared" si="5"/>
        <v>0</v>
      </c>
      <c r="W12" s="65">
        <f t="shared" si="2"/>
        <v>0</v>
      </c>
      <c r="X12" s="65">
        <f t="shared" si="6"/>
        <v>0</v>
      </c>
      <c r="Y12" s="65">
        <f t="shared" si="6"/>
        <v>0</v>
      </c>
      <c r="Z12" s="65">
        <f t="shared" si="7"/>
        <v>0</v>
      </c>
      <c r="AA12" s="65">
        <f t="shared" si="8"/>
        <v>0</v>
      </c>
      <c r="AB12" s="65">
        <f t="shared" si="9"/>
        <v>0</v>
      </c>
      <c r="AC12" s="65">
        <f t="shared" si="10"/>
        <v>0</v>
      </c>
      <c r="AD12" s="65">
        <f t="shared" si="3"/>
        <v>0</v>
      </c>
      <c r="AE12" s="12" t="e">
        <f t="shared" si="4"/>
        <v>#DIV/0!</v>
      </c>
      <c r="AF12" s="65">
        <f t="shared" si="11"/>
        <v>0</v>
      </c>
    </row>
    <row r="13" spans="1:32" ht="21" x14ac:dyDescent="0.35">
      <c r="A13" s="137">
        <f>Žiadosť!C20</f>
        <v>0</v>
      </c>
      <c r="B13" s="138"/>
      <c r="C13" s="139"/>
      <c r="D13" s="140"/>
      <c r="E13" s="141"/>
      <c r="F13" s="141"/>
      <c r="G13" s="67"/>
      <c r="H13" s="142"/>
      <c r="I13" s="142"/>
      <c r="J13" s="143"/>
      <c r="K13" s="143"/>
      <c r="L13" s="76">
        <f t="shared" si="0"/>
        <v>0</v>
      </c>
      <c r="M13" s="3"/>
      <c r="Q13" s="161"/>
      <c r="R13" s="161"/>
      <c r="S13" s="161"/>
      <c r="U13" s="65">
        <f t="shared" si="1"/>
        <v>1</v>
      </c>
      <c r="V13" s="65">
        <f t="shared" si="5"/>
        <v>0</v>
      </c>
      <c r="W13" s="65">
        <f t="shared" si="2"/>
        <v>0</v>
      </c>
      <c r="X13" s="65">
        <f t="shared" si="6"/>
        <v>0</v>
      </c>
      <c r="Y13" s="65">
        <f t="shared" si="6"/>
        <v>0</v>
      </c>
      <c r="Z13" s="65">
        <f t="shared" si="7"/>
        <v>0</v>
      </c>
      <c r="AA13" s="65">
        <f t="shared" si="8"/>
        <v>0</v>
      </c>
      <c r="AB13" s="65">
        <f t="shared" si="9"/>
        <v>0</v>
      </c>
      <c r="AC13" s="65">
        <f t="shared" si="10"/>
        <v>0</v>
      </c>
      <c r="AD13" s="65">
        <f t="shared" si="3"/>
        <v>0</v>
      </c>
      <c r="AE13" s="12" t="e">
        <f t="shared" si="4"/>
        <v>#DIV/0!</v>
      </c>
      <c r="AF13" s="65">
        <f t="shared" si="11"/>
        <v>0</v>
      </c>
    </row>
    <row r="14" spans="1:32" ht="21" x14ac:dyDescent="0.35">
      <c r="A14" s="137">
        <f>Žiadosť!C21</f>
        <v>0</v>
      </c>
      <c r="B14" s="138"/>
      <c r="C14" s="139"/>
      <c r="D14" s="140"/>
      <c r="E14" s="141"/>
      <c r="F14" s="141"/>
      <c r="G14" s="67"/>
      <c r="H14" s="142"/>
      <c r="I14" s="142"/>
      <c r="J14" s="143"/>
      <c r="K14" s="143"/>
      <c r="L14" s="76">
        <f t="shared" si="0"/>
        <v>0</v>
      </c>
      <c r="M14" s="3"/>
      <c r="Q14" s="161"/>
      <c r="R14" s="161"/>
      <c r="S14" s="161"/>
      <c r="U14" s="65">
        <f t="shared" si="1"/>
        <v>1</v>
      </c>
      <c r="V14" s="65">
        <f t="shared" si="5"/>
        <v>0</v>
      </c>
      <c r="W14" s="65">
        <f t="shared" si="2"/>
        <v>0</v>
      </c>
      <c r="X14" s="65">
        <f t="shared" si="6"/>
        <v>0</v>
      </c>
      <c r="Y14" s="65">
        <f t="shared" si="6"/>
        <v>0</v>
      </c>
      <c r="Z14" s="65">
        <f t="shared" si="7"/>
        <v>0</v>
      </c>
      <c r="AA14" s="65">
        <f t="shared" si="8"/>
        <v>0</v>
      </c>
      <c r="AB14" s="65">
        <f t="shared" si="9"/>
        <v>0</v>
      </c>
      <c r="AC14" s="65">
        <f t="shared" si="10"/>
        <v>0</v>
      </c>
      <c r="AD14" s="65">
        <f t="shared" si="3"/>
        <v>0</v>
      </c>
      <c r="AE14" s="12" t="e">
        <f t="shared" si="4"/>
        <v>#DIV/0!</v>
      </c>
      <c r="AF14" s="65">
        <f t="shared" si="11"/>
        <v>0</v>
      </c>
    </row>
    <row r="15" spans="1:32" ht="21" x14ac:dyDescent="0.35">
      <c r="A15" s="137">
        <f>Žiadosť!C22</f>
        <v>0</v>
      </c>
      <c r="B15" s="138"/>
      <c r="C15" s="139"/>
      <c r="D15" s="140"/>
      <c r="E15" s="141"/>
      <c r="F15" s="141"/>
      <c r="G15" s="67"/>
      <c r="H15" s="142"/>
      <c r="I15" s="142"/>
      <c r="J15" s="143"/>
      <c r="K15" s="143"/>
      <c r="L15" s="76">
        <f t="shared" si="0"/>
        <v>0</v>
      </c>
      <c r="M15" s="3"/>
      <c r="U15" s="65">
        <f t="shared" si="1"/>
        <v>1</v>
      </c>
      <c r="V15" s="65">
        <f t="shared" si="5"/>
        <v>0</v>
      </c>
      <c r="W15" s="65">
        <f t="shared" si="2"/>
        <v>0</v>
      </c>
      <c r="X15" s="65">
        <f t="shared" si="6"/>
        <v>0</v>
      </c>
      <c r="Y15" s="65">
        <f t="shared" si="6"/>
        <v>0</v>
      </c>
      <c r="Z15" s="65">
        <f t="shared" si="7"/>
        <v>0</v>
      </c>
      <c r="AA15" s="65">
        <f t="shared" si="8"/>
        <v>0</v>
      </c>
      <c r="AB15" s="65">
        <f t="shared" si="9"/>
        <v>0</v>
      </c>
      <c r="AC15" s="65">
        <f t="shared" si="10"/>
        <v>0</v>
      </c>
      <c r="AD15" s="65">
        <f t="shared" si="3"/>
        <v>0</v>
      </c>
      <c r="AE15" s="12" t="e">
        <f t="shared" si="4"/>
        <v>#DIV/0!</v>
      </c>
      <c r="AF15" s="65">
        <f t="shared" si="11"/>
        <v>0</v>
      </c>
    </row>
    <row r="16" spans="1:32" ht="21" x14ac:dyDescent="0.35">
      <c r="A16" s="137">
        <f>Žiadosť!C23</f>
        <v>0</v>
      </c>
      <c r="B16" s="138"/>
      <c r="C16" s="139"/>
      <c r="D16" s="140"/>
      <c r="E16" s="141"/>
      <c r="F16" s="141"/>
      <c r="G16" s="67"/>
      <c r="H16" s="142"/>
      <c r="I16" s="142"/>
      <c r="J16" s="143"/>
      <c r="K16" s="143"/>
      <c r="L16" s="76">
        <f t="shared" si="0"/>
        <v>0</v>
      </c>
      <c r="M16" s="3"/>
      <c r="U16" s="65">
        <f t="shared" si="1"/>
        <v>1</v>
      </c>
      <c r="V16" s="65">
        <f t="shared" si="5"/>
        <v>0</v>
      </c>
      <c r="W16" s="65">
        <f t="shared" si="2"/>
        <v>0</v>
      </c>
      <c r="X16" s="65">
        <f t="shared" si="6"/>
        <v>0</v>
      </c>
      <c r="Y16" s="65">
        <f t="shared" si="6"/>
        <v>0</v>
      </c>
      <c r="Z16" s="65">
        <f t="shared" si="7"/>
        <v>0</v>
      </c>
      <c r="AA16" s="65">
        <f t="shared" si="8"/>
        <v>0</v>
      </c>
      <c r="AB16" s="65">
        <f t="shared" si="9"/>
        <v>0</v>
      </c>
      <c r="AC16" s="65">
        <f t="shared" si="10"/>
        <v>0</v>
      </c>
      <c r="AD16" s="65">
        <f t="shared" si="3"/>
        <v>0</v>
      </c>
      <c r="AE16" s="12" t="e">
        <f t="shared" si="4"/>
        <v>#DIV/0!</v>
      </c>
      <c r="AF16" s="65">
        <f t="shared" si="11"/>
        <v>0</v>
      </c>
    </row>
    <row r="17" spans="1:32" ht="21" x14ac:dyDescent="0.35">
      <c r="A17" s="137">
        <f>Žiadosť!C24</f>
        <v>0</v>
      </c>
      <c r="B17" s="138"/>
      <c r="C17" s="139"/>
      <c r="D17" s="140"/>
      <c r="E17" s="141"/>
      <c r="F17" s="141"/>
      <c r="G17" s="67"/>
      <c r="H17" s="142"/>
      <c r="I17" s="142"/>
      <c r="J17" s="143"/>
      <c r="K17" s="143"/>
      <c r="L17" s="76">
        <f t="shared" si="0"/>
        <v>0</v>
      </c>
      <c r="M17" s="3"/>
      <c r="U17" s="65">
        <f t="shared" si="1"/>
        <v>1</v>
      </c>
      <c r="V17" s="65">
        <f t="shared" si="5"/>
        <v>0</v>
      </c>
      <c r="W17" s="65">
        <f t="shared" si="2"/>
        <v>0</v>
      </c>
      <c r="X17" s="65">
        <f t="shared" si="6"/>
        <v>0</v>
      </c>
      <c r="Y17" s="65">
        <f t="shared" si="6"/>
        <v>0</v>
      </c>
      <c r="Z17" s="65">
        <f t="shared" si="7"/>
        <v>0</v>
      </c>
      <c r="AA17" s="65">
        <f t="shared" si="8"/>
        <v>0</v>
      </c>
      <c r="AB17" s="65">
        <f t="shared" si="9"/>
        <v>0</v>
      </c>
      <c r="AC17" s="65">
        <f t="shared" si="10"/>
        <v>0</v>
      </c>
      <c r="AD17" s="65">
        <f t="shared" si="3"/>
        <v>0</v>
      </c>
      <c r="AE17" s="12" t="e">
        <f t="shared" si="4"/>
        <v>#DIV/0!</v>
      </c>
      <c r="AF17" s="65">
        <f t="shared" si="11"/>
        <v>0</v>
      </c>
    </row>
    <row r="18" spans="1:32" ht="21.75" thickBot="1" x14ac:dyDescent="0.4">
      <c r="A18" s="146">
        <f>Žiadosť!C25</f>
        <v>0</v>
      </c>
      <c r="B18" s="147"/>
      <c r="C18" s="148"/>
      <c r="D18" s="149"/>
      <c r="E18" s="150"/>
      <c r="F18" s="150"/>
      <c r="G18" s="68"/>
      <c r="H18" s="151"/>
      <c r="I18" s="151"/>
      <c r="J18" s="145"/>
      <c r="K18" s="145"/>
      <c r="L18" s="77">
        <f t="shared" si="0"/>
        <v>0</v>
      </c>
      <c r="M18" s="3"/>
      <c r="U18" s="65">
        <f t="shared" si="1"/>
        <v>1</v>
      </c>
      <c r="V18" s="65">
        <f t="shared" si="5"/>
        <v>0</v>
      </c>
      <c r="W18" s="65">
        <f t="shared" si="2"/>
        <v>0</v>
      </c>
      <c r="X18" s="65">
        <f t="shared" si="6"/>
        <v>0</v>
      </c>
      <c r="Y18" s="65">
        <f t="shared" si="6"/>
        <v>0</v>
      </c>
      <c r="Z18" s="65">
        <f t="shared" si="7"/>
        <v>0</v>
      </c>
      <c r="AA18" s="65">
        <f t="shared" si="8"/>
        <v>0</v>
      </c>
      <c r="AB18" s="65">
        <f t="shared" si="9"/>
        <v>0</v>
      </c>
      <c r="AC18" s="65">
        <f t="shared" si="10"/>
        <v>0</v>
      </c>
      <c r="AD18" s="65">
        <f t="shared" si="3"/>
        <v>0</v>
      </c>
      <c r="AE18" s="12" t="e">
        <f t="shared" si="4"/>
        <v>#DIV/0!</v>
      </c>
      <c r="AF18" s="65">
        <f t="shared" si="11"/>
        <v>0</v>
      </c>
    </row>
    <row r="19" spans="1:32" ht="33" customHeight="1" thickBot="1" x14ac:dyDescent="0.3">
      <c r="A19" s="152">
        <f>IF(AD24&gt;1,"UPOZORNENIE! Pre každú iteráciu je možné zvoliť len jednu metódu zdieľania! Vyberte tú metódu zdieľania, ktorá bude použitá v tejto iterácii. Ak chcete použiť ďalšie metódy zdieľania - urobte tak v ďalších iteráciách.",M19)</f>
        <v>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4"/>
      <c r="M19" s="3"/>
    </row>
    <row r="20" spans="1:32" ht="37.5" customHeight="1" x14ac:dyDescent="0.25">
      <c r="A20" s="33"/>
      <c r="B20" s="34"/>
      <c r="C20" s="35"/>
      <c r="D20" s="155">
        <f>IF(D21=0,M19,"Dynamickú metódu zdieľania ste použili pre")</f>
        <v>0</v>
      </c>
      <c r="E20" s="155"/>
      <c r="F20" s="156"/>
      <c r="G20" s="157">
        <f>IF(G21=0,M19,"Prioritnú metódu zdieľania ste použili pre")</f>
        <v>0</v>
      </c>
      <c r="H20" s="158"/>
      <c r="I20" s="159"/>
      <c r="J20" s="157">
        <f>IF(J21=0,M19,"Statickú metódu zdieľania ste použili pre")</f>
        <v>0</v>
      </c>
      <c r="K20" s="158"/>
      <c r="L20" s="160"/>
      <c r="P20" s="5"/>
      <c r="R20" s="5"/>
      <c r="T20" s="5"/>
      <c r="U20" s="65" t="s">
        <v>72</v>
      </c>
      <c r="V20" s="65">
        <f>SUM(V9:V18)</f>
        <v>0</v>
      </c>
      <c r="W20" s="10">
        <f>SUM(W9:W18)</f>
        <v>0</v>
      </c>
      <c r="X20" s="11">
        <f>SUM(X9:X18)</f>
        <v>0</v>
      </c>
      <c r="Y20" s="65"/>
      <c r="Z20" s="65"/>
      <c r="AA20" s="65"/>
      <c r="AB20" s="65">
        <f>SUM(AB9:AB18)</f>
        <v>0</v>
      </c>
      <c r="AC20" s="10">
        <f>SUM(AC9:AC18)</f>
        <v>0</v>
      </c>
      <c r="AD20" s="65">
        <f>SUM(AD9:AD18)</f>
        <v>0</v>
      </c>
      <c r="AE20" s="13" t="e">
        <f>SUM(AE9:AE18)</f>
        <v>#DIV/0!</v>
      </c>
      <c r="AF20" s="65">
        <f>IFERROR(AE20,0)</f>
        <v>0</v>
      </c>
    </row>
    <row r="21" spans="1:32" x14ac:dyDescent="0.25">
      <c r="A21" s="23"/>
      <c r="C21" s="15"/>
      <c r="D21" s="78">
        <f>W20</f>
        <v>0</v>
      </c>
      <c r="E21" s="79">
        <f>IF(D21=0,,"z")</f>
        <v>0</v>
      </c>
      <c r="F21" s="80">
        <f>IF(D21=0,,V20)</f>
        <v>0</v>
      </c>
      <c r="G21" s="81">
        <f>X20</f>
        <v>0</v>
      </c>
      <c r="H21" s="79">
        <f>IF(G21=0,,"z")</f>
        <v>0</v>
      </c>
      <c r="I21" s="80">
        <f>IF(G21=0,,V20)</f>
        <v>0</v>
      </c>
      <c r="J21" s="81">
        <f>AC20</f>
        <v>0</v>
      </c>
      <c r="K21" s="78">
        <f>IF(J21=0,,"z")</f>
        <v>0</v>
      </c>
      <c r="L21" s="82">
        <f>IF(J21=0,,V20)</f>
        <v>0</v>
      </c>
      <c r="M21" s="40">
        <f>IF(J21=0,,Y20)</f>
        <v>0</v>
      </c>
      <c r="N21" s="5"/>
      <c r="P21" s="5"/>
      <c r="R21" s="5"/>
      <c r="T21" s="5"/>
    </row>
    <row r="22" spans="1:32" ht="15" customHeight="1" x14ac:dyDescent="0.25">
      <c r="A22" s="23"/>
      <c r="C22" s="15"/>
      <c r="D22" s="127">
        <f>IF(D21=0,,"odberných miest")</f>
        <v>0</v>
      </c>
      <c r="E22" s="127"/>
      <c r="F22" s="128"/>
      <c r="G22" s="129">
        <f>IF(G21=0,,"odberných miest")</f>
        <v>0</v>
      </c>
      <c r="H22" s="127"/>
      <c r="I22" s="128"/>
      <c r="J22" s="129">
        <f>IF(J21=0,,"odberných miest")</f>
        <v>0</v>
      </c>
      <c r="K22" s="127"/>
      <c r="L22" s="130"/>
      <c r="N22" s="5"/>
      <c r="P22" s="5"/>
      <c r="R22" s="5"/>
      <c r="T22" s="5"/>
      <c r="V22" s="5"/>
      <c r="X22" s="5"/>
    </row>
    <row r="23" spans="1:32" ht="15" customHeight="1" x14ac:dyDescent="0.25">
      <c r="A23" s="23"/>
      <c r="C23" s="15"/>
      <c r="D23" s="17"/>
      <c r="E23" s="17"/>
      <c r="F23" s="18"/>
      <c r="G23" s="16"/>
      <c r="H23" s="17"/>
      <c r="I23" s="18"/>
      <c r="J23" s="20"/>
      <c r="K23" s="21"/>
      <c r="L23" s="24"/>
      <c r="N23" s="5"/>
      <c r="P23" s="5"/>
      <c r="R23" s="5"/>
      <c r="T23" s="5"/>
      <c r="V23" s="5"/>
      <c r="X23" s="144">
        <f>SUM(H9:I18)</f>
        <v>0</v>
      </c>
      <c r="Y23" s="144"/>
      <c r="Z23" s="144"/>
      <c r="AA23" s="144"/>
      <c r="AB23" s="144"/>
      <c r="AE23" s="40" t="s">
        <v>78</v>
      </c>
    </row>
    <row r="24" spans="1:32" x14ac:dyDescent="0.25">
      <c r="A24" s="23"/>
      <c r="C24" s="15"/>
      <c r="D24" s="69"/>
      <c r="E24" s="69"/>
      <c r="F24" s="70"/>
      <c r="G24" s="131">
        <f>IF((G25&gt;0%)*AND(G25&lt;=100%),"Súčet pridelených podielov prebytkov elektriny",V23)</f>
        <v>0</v>
      </c>
      <c r="H24" s="132"/>
      <c r="I24" s="133"/>
      <c r="J24" s="22"/>
      <c r="L24" s="25"/>
      <c r="N24" s="5"/>
      <c r="P24" s="5"/>
      <c r="R24" s="5"/>
      <c r="T24" s="5"/>
      <c r="U24" s="40" t="s">
        <v>77</v>
      </c>
      <c r="V24" s="5"/>
      <c r="W24" s="40" t="b">
        <f>IF(W20&gt;0,1)</f>
        <v>0</v>
      </c>
      <c r="X24" s="40" t="b">
        <f>IF(X20&gt;0,1)</f>
        <v>0</v>
      </c>
      <c r="AC24" s="40" t="b">
        <f>IF(AC20&gt;0,1)</f>
        <v>0</v>
      </c>
      <c r="AD24" s="14">
        <f>W24+X24+AC24</f>
        <v>0</v>
      </c>
      <c r="AE24" s="71">
        <f>IF(W24+X24+AC24&gt;=1,1,0)</f>
        <v>0</v>
      </c>
    </row>
    <row r="25" spans="1:32" x14ac:dyDescent="0.25">
      <c r="A25" s="23"/>
      <c r="C25" s="15"/>
      <c r="F25" s="19"/>
      <c r="G25" s="134">
        <f>SUM(H9:I18)</f>
        <v>0</v>
      </c>
      <c r="H25" s="135"/>
      <c r="I25" s="136"/>
      <c r="J25" s="22"/>
      <c r="L25" s="25"/>
      <c r="N25" s="5"/>
      <c r="P25" s="5"/>
      <c r="R25" s="5"/>
      <c r="T25" s="5"/>
      <c r="V25" s="5"/>
      <c r="X25" s="5"/>
    </row>
    <row r="26" spans="1:32" ht="72.75" customHeight="1" x14ac:dyDescent="0.25">
      <c r="A26" s="23"/>
      <c r="C26" s="15"/>
      <c r="F26" s="19"/>
      <c r="G26" s="121" t="str">
        <f>IF(G25&gt;100%,"UPOZORNENIE! Jednotlivým odberným miestam ste pridelili viac ako 100% dostupných prebytkov elektriny. Upravte jednotlivé podiely tak aby ich súčet bol najviac 100%","")</f>
        <v/>
      </c>
      <c r="H26" s="122"/>
      <c r="I26" s="123"/>
      <c r="J26" s="22"/>
      <c r="L26" s="25"/>
      <c r="N26" s="5"/>
      <c r="O26" s="38"/>
      <c r="P26" s="5"/>
      <c r="R26" s="5"/>
      <c r="T26" s="5"/>
      <c r="V26" s="5"/>
      <c r="X26" s="5"/>
    </row>
    <row r="27" spans="1:32" ht="8.25" customHeight="1" x14ac:dyDescent="0.25">
      <c r="A27" s="23"/>
      <c r="C27" s="15"/>
      <c r="F27" s="19"/>
      <c r="G27" s="36"/>
      <c r="H27" s="45"/>
      <c r="I27" s="37"/>
      <c r="J27" s="22"/>
      <c r="L27" s="25"/>
      <c r="N27" s="5"/>
      <c r="P27" s="5"/>
      <c r="R27" s="5"/>
      <c r="T27" s="5"/>
      <c r="V27" s="5"/>
      <c r="X27" s="5"/>
    </row>
    <row r="28" spans="1:32" ht="75.75" customHeight="1" thickBot="1" x14ac:dyDescent="0.3">
      <c r="A28" s="26"/>
      <c r="B28" s="27"/>
      <c r="C28" s="28"/>
      <c r="D28" s="29"/>
      <c r="E28" s="29"/>
      <c r="F28" s="30"/>
      <c r="G28" s="124">
        <f>IF(AB20&gt;0,"UPOZORNENIE! Podiel na časti prerozdeľovaného množstva elektriny ste pridelili odbernému miestu, pre ktoré ste nezvolili prioritu (nepoužili ste ho v tejto metóde zdieľania)",0)</f>
        <v>0</v>
      </c>
      <c r="H28" s="125"/>
      <c r="I28" s="126"/>
      <c r="J28" s="31"/>
      <c r="K28" s="29"/>
      <c r="L28" s="32"/>
      <c r="N28" s="5"/>
      <c r="P28" s="5"/>
      <c r="R28" s="5"/>
      <c r="T28" s="5"/>
      <c r="V28" s="5"/>
      <c r="X28" s="5"/>
    </row>
    <row r="29" spans="1:32" ht="30.75" customHeight="1" x14ac:dyDescent="0.25">
      <c r="N29" s="5"/>
      <c r="P29" s="5"/>
      <c r="R29" s="5"/>
      <c r="T29" s="5"/>
      <c r="V29" s="5"/>
      <c r="X29" s="5"/>
    </row>
  </sheetData>
  <sheetProtection algorithmName="SHA-512" hashValue="mcEjWn1cGiMUm2nQ3z/BGihyhkbB+CdVEF+vwAc5HlyAHEZAdCCPsd4Lo5Yj2XaeBr0KIgwZmMCG09Jcx/5YTQ==" saltValue="G510j5R5KhWnc5nE8sQ5Bw==" spinCount="100000" sheet="1" objects="1" scenarios="1"/>
  <mergeCells count="81">
    <mergeCell ref="G26:I26"/>
    <mergeCell ref="G28:I28"/>
    <mergeCell ref="D22:F22"/>
    <mergeCell ref="G22:I22"/>
    <mergeCell ref="J22:L22"/>
    <mergeCell ref="G24:I24"/>
    <mergeCell ref="G25:I25"/>
    <mergeCell ref="A17:C17"/>
    <mergeCell ref="D17:F17"/>
    <mergeCell ref="H17:I17"/>
    <mergeCell ref="J17:K17"/>
    <mergeCell ref="X23:AB23"/>
    <mergeCell ref="J18:K18"/>
    <mergeCell ref="A18:C18"/>
    <mergeCell ref="D18:F18"/>
    <mergeCell ref="H18:I18"/>
    <mergeCell ref="A19:L19"/>
    <mergeCell ref="D20:F20"/>
    <mergeCell ref="G20:I20"/>
    <mergeCell ref="J20:L20"/>
    <mergeCell ref="A16:C16"/>
    <mergeCell ref="D16:F16"/>
    <mergeCell ref="H16:I16"/>
    <mergeCell ref="J16:K16"/>
    <mergeCell ref="A15:C15"/>
    <mergeCell ref="D15:F15"/>
    <mergeCell ref="H15:I15"/>
    <mergeCell ref="J15:K15"/>
    <mergeCell ref="A14:C14"/>
    <mergeCell ref="D14:F14"/>
    <mergeCell ref="H14:I14"/>
    <mergeCell ref="J14:K14"/>
    <mergeCell ref="Q14:S14"/>
    <mergeCell ref="Q12:S12"/>
    <mergeCell ref="A13:C13"/>
    <mergeCell ref="D13:F13"/>
    <mergeCell ref="H13:I13"/>
    <mergeCell ref="J13:K13"/>
    <mergeCell ref="Q13:S13"/>
    <mergeCell ref="A12:C12"/>
    <mergeCell ref="D12:F12"/>
    <mergeCell ref="H12:I12"/>
    <mergeCell ref="J12:K12"/>
    <mergeCell ref="A10:C10"/>
    <mergeCell ref="D10:F10"/>
    <mergeCell ref="H10:I10"/>
    <mergeCell ref="J10:K10"/>
    <mergeCell ref="Q10:S10"/>
    <mergeCell ref="A11:C11"/>
    <mergeCell ref="D11:F11"/>
    <mergeCell ref="H11:I11"/>
    <mergeCell ref="J11:K11"/>
    <mergeCell ref="Q11:S11"/>
    <mergeCell ref="Q8:S8"/>
    <mergeCell ref="U8:V8"/>
    <mergeCell ref="X8:AB8"/>
    <mergeCell ref="AC8:AF8"/>
    <mergeCell ref="A9:C9"/>
    <mergeCell ref="D9:F9"/>
    <mergeCell ref="H9:I9"/>
    <mergeCell ref="J9:K9"/>
    <mergeCell ref="Q9:S9"/>
    <mergeCell ref="A7:C7"/>
    <mergeCell ref="D7:F8"/>
    <mergeCell ref="G7:I7"/>
    <mergeCell ref="J7:L7"/>
    <mergeCell ref="A8:C8"/>
    <mergeCell ref="H8:I8"/>
    <mergeCell ref="J8:K8"/>
    <mergeCell ref="A5:C5"/>
    <mergeCell ref="D5:L5"/>
    <mergeCell ref="A6:C6"/>
    <mergeCell ref="D6:F6"/>
    <mergeCell ref="G6:I6"/>
    <mergeCell ref="J6:L6"/>
    <mergeCell ref="A2:D2"/>
    <mergeCell ref="E2:L2"/>
    <mergeCell ref="A3:D3"/>
    <mergeCell ref="E3:L3"/>
    <mergeCell ref="A4:C4"/>
    <mergeCell ref="D4:L4"/>
  </mergeCells>
  <dataValidations count="4">
    <dataValidation type="decimal" operator="lessThan" allowBlank="1" showInputMessage="1" showErrorMessage="1" errorTitle="UPOZORNENIE!" error="Maximálny podiel zostatku určeného na zdieľanie v konkrétnej iterácii nemôže byť väčší ako 100%" sqref="D5:E5" xr:uid="{24C73383-DBDA-4968-8ECE-8651CEEDA926}">
      <formula1>100.01</formula1>
    </dataValidation>
    <dataValidation allowBlank="1" showInputMessage="1" sqref="G7:L7 A7 G8 D7" xr:uid="{C5257088-FC30-430D-89A6-A06FB42243D9}"/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1:C18 A9:A18 R10:S14 Q8:Q14 A19:C28" xr:uid="{C959FA30-6FC3-482B-A7B4-3D402CE91819}">
      <formula1>16</formula1>
    </dataValidation>
    <dataValidation type="decimal" errorStyle="warning" operator="greaterThan" allowBlank="1" showInputMessage="1" showErrorMessage="1" errorTitle="UPOZORNENIE" error="Súčet podielov elektriny je väčší ako 100%" sqref="F25:F28 F19" xr:uid="{96BEACFD-695B-4781-8AAB-21506E307C7A}">
      <formula1>100.01</formula1>
    </dataValidation>
  </dataValidations>
  <printOptions horizontalCentered="1" verticalCentered="1"/>
  <pageMargins left="0.25" right="0.25" top="0.75" bottom="0.75" header="0.3" footer="0.3"/>
  <pageSetup paperSize="9" scale="8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C82BB2E-481C-48DF-A8E2-1B396248C654}">
          <x14:formula1>
            <xm:f>'1.iterácia'!$A$30</xm:f>
          </x14:formula1>
          <xm:sqref>D9:F18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5A5A9-4DAE-4E48-AA5C-E68719D39371}">
  <sheetPr codeName="Hárok11">
    <tabColor rgb="FFFFC000"/>
    <pageSetUpPr fitToPage="1"/>
  </sheetPr>
  <dimension ref="A1:AG29"/>
  <sheetViews>
    <sheetView showGridLines="0" showZeros="0" zoomScale="90" zoomScaleNormal="90" workbookViewId="0">
      <selection activeCell="AJ5" sqref="AJ5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9.5703125" style="40" customWidth="1"/>
    <col min="5" max="5" width="2.85546875" style="40" customWidth="1"/>
    <col min="6" max="6" width="9.28515625" style="40" customWidth="1"/>
    <col min="7" max="7" width="11.7109375" style="40" customWidth="1"/>
    <col min="8" max="8" width="2.42578125" style="40" customWidth="1"/>
    <col min="9" max="9" width="10.28515625" style="40" customWidth="1"/>
    <col min="10" max="10" width="11.85546875" style="40" customWidth="1"/>
    <col min="11" max="11" width="2.7109375" style="40" customWidth="1"/>
    <col min="12" max="12" width="11.85546875" style="40" customWidth="1"/>
    <col min="13" max="19" width="11.85546875" style="40" hidden="1" customWidth="1"/>
    <col min="20" max="21" width="7.7109375" style="40" hidden="1" customWidth="1"/>
    <col min="22" max="30" width="5.42578125" style="40" hidden="1" customWidth="1"/>
    <col min="31" max="31" width="8.85546875" style="40" hidden="1" customWidth="1"/>
    <col min="32" max="32" width="5.42578125" style="40" hidden="1" customWidth="1"/>
    <col min="33" max="33" width="5.42578125" style="3" hidden="1" customWidth="1"/>
    <col min="34" max="37" width="9.140625" style="3" customWidth="1"/>
    <col min="38" max="16384" width="9.140625" style="3"/>
  </cols>
  <sheetData>
    <row r="1" spans="1:32" ht="42.75" customHeight="1" thickBot="1" x14ac:dyDescent="0.3">
      <c r="B1" s="39" t="s">
        <v>0</v>
      </c>
      <c r="D1" s="42"/>
      <c r="E1" s="42"/>
      <c r="F1" s="42"/>
      <c r="G1" s="42"/>
      <c r="H1" s="42"/>
      <c r="I1" s="42"/>
      <c r="J1" s="42"/>
      <c r="K1" s="42"/>
      <c r="L1" s="2">
        <v>5</v>
      </c>
      <c r="M1" s="42"/>
      <c r="N1" s="42"/>
      <c r="O1" s="42"/>
      <c r="P1" s="42"/>
      <c r="Q1" s="42"/>
      <c r="R1" s="42"/>
      <c r="S1" s="42"/>
      <c r="T1" s="42"/>
      <c r="U1" s="43"/>
      <c r="V1" s="43"/>
    </row>
    <row r="2" spans="1:32" ht="18.75" x14ac:dyDescent="0.25">
      <c r="A2" s="198" t="s">
        <v>54</v>
      </c>
      <c r="B2" s="199"/>
      <c r="C2" s="199"/>
      <c r="D2" s="200"/>
      <c r="E2" s="201">
        <f>Žiadosť!$B$10</f>
        <v>0</v>
      </c>
      <c r="F2" s="202"/>
      <c r="G2" s="202"/>
      <c r="H2" s="202"/>
      <c r="I2" s="202"/>
      <c r="J2" s="202"/>
      <c r="K2" s="202"/>
      <c r="L2" s="203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204" t="s">
        <v>55</v>
      </c>
      <c r="B3" s="205"/>
      <c r="C3" s="205"/>
      <c r="D3" s="206"/>
      <c r="E3" s="207">
        <f>Žiadosť!$T$10</f>
        <v>0</v>
      </c>
      <c r="F3" s="208"/>
      <c r="G3" s="208"/>
      <c r="H3" s="208"/>
      <c r="I3" s="208"/>
      <c r="J3" s="208"/>
      <c r="K3" s="208"/>
      <c r="L3" s="209"/>
      <c r="M3" s="3"/>
      <c r="N3" s="3"/>
      <c r="O3" s="3"/>
      <c r="P3" s="3"/>
      <c r="Q3" s="3"/>
      <c r="R3" s="3"/>
      <c r="S3" s="3"/>
      <c r="T3" s="3"/>
    </row>
    <row r="4" spans="1:32" ht="26.25" x14ac:dyDescent="0.25">
      <c r="A4" s="210" t="s">
        <v>56</v>
      </c>
      <c r="B4" s="211"/>
      <c r="C4" s="212"/>
      <c r="D4" s="213">
        <v>5</v>
      </c>
      <c r="E4" s="213"/>
      <c r="F4" s="213"/>
      <c r="G4" s="213"/>
      <c r="H4" s="213"/>
      <c r="I4" s="213"/>
      <c r="J4" s="213"/>
      <c r="K4" s="213"/>
      <c r="L4" s="214"/>
      <c r="M4" s="3"/>
      <c r="N4" s="3"/>
      <c r="O4" s="3"/>
      <c r="P4" s="3"/>
      <c r="Q4" s="3"/>
      <c r="R4" s="3"/>
      <c r="S4" s="3"/>
      <c r="T4" s="3"/>
    </row>
    <row r="5" spans="1:32" ht="48" customHeight="1" x14ac:dyDescent="0.25">
      <c r="A5" s="187" t="s">
        <v>57</v>
      </c>
      <c r="B5" s="188"/>
      <c r="C5" s="189"/>
      <c r="D5" s="190"/>
      <c r="E5" s="190"/>
      <c r="F5" s="190"/>
      <c r="G5" s="190"/>
      <c r="H5" s="190"/>
      <c r="I5" s="190"/>
      <c r="J5" s="190"/>
      <c r="K5" s="190"/>
      <c r="L5" s="191"/>
      <c r="M5" s="3"/>
      <c r="N5" s="3"/>
      <c r="O5" s="3"/>
      <c r="P5" s="3"/>
      <c r="Q5" s="3"/>
      <c r="R5" s="3"/>
      <c r="S5" s="3"/>
      <c r="T5" s="3"/>
    </row>
    <row r="6" spans="1:32" ht="45.75" customHeight="1" x14ac:dyDescent="0.25">
      <c r="A6" s="192" t="s">
        <v>58</v>
      </c>
      <c r="B6" s="193"/>
      <c r="C6" s="194"/>
      <c r="D6" s="195" t="s">
        <v>59</v>
      </c>
      <c r="E6" s="195"/>
      <c r="F6" s="196"/>
      <c r="G6" s="196" t="s">
        <v>60</v>
      </c>
      <c r="H6" s="196"/>
      <c r="I6" s="196"/>
      <c r="J6" s="196" t="s">
        <v>61</v>
      </c>
      <c r="K6" s="196"/>
      <c r="L6" s="197"/>
      <c r="M6" s="3"/>
      <c r="N6" s="3"/>
      <c r="O6" s="3"/>
      <c r="P6" s="3"/>
      <c r="Q6" s="3"/>
      <c r="R6" s="3"/>
      <c r="S6" s="3"/>
      <c r="T6" s="3"/>
    </row>
    <row r="7" spans="1:32" ht="115.5" customHeight="1" x14ac:dyDescent="0.25">
      <c r="A7" s="172"/>
      <c r="B7" s="173"/>
      <c r="C7" s="174"/>
      <c r="D7" s="175" t="s">
        <v>62</v>
      </c>
      <c r="E7" s="176"/>
      <c r="F7" s="176"/>
      <c r="G7" s="179" t="s">
        <v>63</v>
      </c>
      <c r="H7" s="179"/>
      <c r="I7" s="179"/>
      <c r="J7" s="179" t="s">
        <v>64</v>
      </c>
      <c r="K7" s="179"/>
      <c r="L7" s="180"/>
      <c r="M7" s="3"/>
      <c r="N7" s="3"/>
      <c r="O7" s="3"/>
      <c r="P7" s="3"/>
      <c r="Q7" s="3"/>
      <c r="R7" s="3"/>
      <c r="S7" s="3"/>
      <c r="T7" s="3"/>
      <c r="U7" s="6"/>
      <c r="V7" s="9"/>
    </row>
    <row r="8" spans="1:32" ht="48.75" customHeight="1" thickBot="1" x14ac:dyDescent="0.4">
      <c r="A8" s="181" t="s">
        <v>65</v>
      </c>
      <c r="B8" s="182"/>
      <c r="C8" s="183"/>
      <c r="D8" s="177"/>
      <c r="E8" s="178"/>
      <c r="F8" s="178"/>
      <c r="G8" s="64" t="s">
        <v>66</v>
      </c>
      <c r="H8" s="184" t="s">
        <v>67</v>
      </c>
      <c r="I8" s="184"/>
      <c r="J8" s="185" t="s">
        <v>68</v>
      </c>
      <c r="K8" s="186"/>
      <c r="L8" s="44" t="s">
        <v>69</v>
      </c>
      <c r="M8" s="3"/>
      <c r="N8" s="3"/>
      <c r="O8" s="3"/>
      <c r="P8" s="3"/>
      <c r="Q8" s="161"/>
      <c r="R8" s="161"/>
      <c r="S8" s="161"/>
      <c r="T8" s="3"/>
      <c r="U8" s="162" t="s">
        <v>70</v>
      </c>
      <c r="V8" s="163"/>
      <c r="W8" s="65" t="s">
        <v>71</v>
      </c>
      <c r="X8" s="164" t="s">
        <v>60</v>
      </c>
      <c r="Y8" s="164"/>
      <c r="Z8" s="164"/>
      <c r="AA8" s="164"/>
      <c r="AB8" s="164"/>
      <c r="AC8" s="164" t="s">
        <v>61</v>
      </c>
      <c r="AD8" s="164"/>
      <c r="AE8" s="164"/>
      <c r="AF8" s="164"/>
    </row>
    <row r="9" spans="1:32" ht="21" x14ac:dyDescent="0.35">
      <c r="A9" s="165">
        <f>Žiadosť!C16</f>
        <v>0</v>
      </c>
      <c r="B9" s="166"/>
      <c r="C9" s="167"/>
      <c r="D9" s="168"/>
      <c r="E9" s="169"/>
      <c r="F9" s="169"/>
      <c r="G9" s="66"/>
      <c r="H9" s="170"/>
      <c r="I9" s="170"/>
      <c r="J9" s="171"/>
      <c r="K9" s="171"/>
      <c r="L9" s="75">
        <f t="shared" ref="L9:L18" si="0">AF9</f>
        <v>0</v>
      </c>
      <c r="M9" s="3"/>
      <c r="Q9" s="161"/>
      <c r="R9" s="161"/>
      <c r="S9" s="161"/>
      <c r="U9" s="65">
        <f t="shared" ref="U9:U18" si="1">LEN(A9)</f>
        <v>1</v>
      </c>
      <c r="V9" s="65">
        <f>IF(U9=16,1,0)</f>
        <v>0</v>
      </c>
      <c r="W9" s="65">
        <f t="shared" ref="W9:W18" si="2">LEN(D9)</f>
        <v>0</v>
      </c>
      <c r="X9" s="65">
        <f>LEN(G9)</f>
        <v>0</v>
      </c>
      <c r="Y9" s="65">
        <f>LEN(H9)</f>
        <v>0</v>
      </c>
      <c r="Z9" s="65">
        <f>IF(Y9&gt;0.1,1,0)</f>
        <v>0</v>
      </c>
      <c r="AA9" s="65">
        <f>X9-Z9</f>
        <v>0</v>
      </c>
      <c r="AB9" s="65">
        <f>IF(AA9=-1,1,0)</f>
        <v>0</v>
      </c>
      <c r="AC9" s="65">
        <f>IF(J9&gt;0,1,0)</f>
        <v>0</v>
      </c>
      <c r="AD9" s="65">
        <f t="shared" ref="AD9:AD18" si="3">J9</f>
        <v>0</v>
      </c>
      <c r="AE9" s="12" t="e">
        <f t="shared" ref="AE9:AE18" si="4">(J9/$AD$20)*100%</f>
        <v>#DIV/0!</v>
      </c>
      <c r="AF9" s="65">
        <f>IFERROR(AE9,0)</f>
        <v>0</v>
      </c>
    </row>
    <row r="10" spans="1:32" ht="21" x14ac:dyDescent="0.35">
      <c r="A10" s="137">
        <f>Žiadosť!C17</f>
        <v>0</v>
      </c>
      <c r="B10" s="138"/>
      <c r="C10" s="139"/>
      <c r="D10" s="140"/>
      <c r="E10" s="141"/>
      <c r="F10" s="141"/>
      <c r="G10" s="67"/>
      <c r="H10" s="142"/>
      <c r="I10" s="142"/>
      <c r="J10" s="143"/>
      <c r="K10" s="143"/>
      <c r="L10" s="76">
        <f t="shared" si="0"/>
        <v>0</v>
      </c>
      <c r="M10" s="3"/>
      <c r="Q10" s="161"/>
      <c r="R10" s="161"/>
      <c r="S10" s="161"/>
      <c r="U10" s="65">
        <f t="shared" si="1"/>
        <v>1</v>
      </c>
      <c r="V10" s="65">
        <f t="shared" ref="V10:V18" si="5">IF(U10=16,1,0)</f>
        <v>0</v>
      </c>
      <c r="W10" s="65">
        <f t="shared" si="2"/>
        <v>0</v>
      </c>
      <c r="X10" s="65">
        <f t="shared" ref="X10:Y18" si="6">LEN(G10)</f>
        <v>0</v>
      </c>
      <c r="Y10" s="65">
        <f t="shared" si="6"/>
        <v>0</v>
      </c>
      <c r="Z10" s="65">
        <f t="shared" ref="Z10:Z18" si="7">IF(Y10&gt;0.1,1,0)</f>
        <v>0</v>
      </c>
      <c r="AA10" s="65">
        <f t="shared" ref="AA10:AA18" si="8">X10-Z10</f>
        <v>0</v>
      </c>
      <c r="AB10" s="65">
        <f t="shared" ref="AB10:AB18" si="9">IF(AA10=-1,1,0)</f>
        <v>0</v>
      </c>
      <c r="AC10" s="65">
        <f t="shared" ref="AC10:AC18" si="10">IF(J10&gt;0,1,0)</f>
        <v>0</v>
      </c>
      <c r="AD10" s="65">
        <f t="shared" si="3"/>
        <v>0</v>
      </c>
      <c r="AE10" s="12" t="e">
        <f t="shared" si="4"/>
        <v>#DIV/0!</v>
      </c>
      <c r="AF10" s="65">
        <f t="shared" ref="AF10:AF18" si="11">IFERROR(AE10,0)</f>
        <v>0</v>
      </c>
    </row>
    <row r="11" spans="1:32" ht="21" x14ac:dyDescent="0.35">
      <c r="A11" s="137">
        <f>Žiadosť!C18</f>
        <v>0</v>
      </c>
      <c r="B11" s="138"/>
      <c r="C11" s="139"/>
      <c r="D11" s="140"/>
      <c r="E11" s="141"/>
      <c r="F11" s="141"/>
      <c r="G11" s="67"/>
      <c r="H11" s="142"/>
      <c r="I11" s="142"/>
      <c r="J11" s="143"/>
      <c r="K11" s="143"/>
      <c r="L11" s="76">
        <f t="shared" si="0"/>
        <v>0</v>
      </c>
      <c r="M11" s="3"/>
      <c r="Q11" s="161"/>
      <c r="R11" s="161"/>
      <c r="S11" s="161"/>
      <c r="U11" s="65">
        <f t="shared" si="1"/>
        <v>1</v>
      </c>
      <c r="V11" s="65">
        <f t="shared" si="5"/>
        <v>0</v>
      </c>
      <c r="W11" s="65">
        <f t="shared" si="2"/>
        <v>0</v>
      </c>
      <c r="X11" s="65">
        <f t="shared" si="6"/>
        <v>0</v>
      </c>
      <c r="Y11" s="65">
        <f t="shared" si="6"/>
        <v>0</v>
      </c>
      <c r="Z11" s="65">
        <f t="shared" si="7"/>
        <v>0</v>
      </c>
      <c r="AA11" s="65">
        <f t="shared" si="8"/>
        <v>0</v>
      </c>
      <c r="AB11" s="65">
        <f t="shared" si="9"/>
        <v>0</v>
      </c>
      <c r="AC11" s="65">
        <f t="shared" si="10"/>
        <v>0</v>
      </c>
      <c r="AD11" s="65">
        <f t="shared" si="3"/>
        <v>0</v>
      </c>
      <c r="AE11" s="12" t="e">
        <f t="shared" si="4"/>
        <v>#DIV/0!</v>
      </c>
      <c r="AF11" s="65">
        <f t="shared" si="11"/>
        <v>0</v>
      </c>
    </row>
    <row r="12" spans="1:32" ht="21" x14ac:dyDescent="0.35">
      <c r="A12" s="137">
        <f>Žiadosť!C19</f>
        <v>0</v>
      </c>
      <c r="B12" s="138"/>
      <c r="C12" s="139"/>
      <c r="D12" s="140"/>
      <c r="E12" s="141"/>
      <c r="F12" s="141"/>
      <c r="G12" s="67"/>
      <c r="H12" s="142"/>
      <c r="I12" s="142"/>
      <c r="J12" s="143"/>
      <c r="K12" s="143"/>
      <c r="L12" s="76">
        <f t="shared" si="0"/>
        <v>0</v>
      </c>
      <c r="M12" s="3"/>
      <c r="Q12" s="161"/>
      <c r="R12" s="161"/>
      <c r="S12" s="161"/>
      <c r="U12" s="65">
        <f t="shared" si="1"/>
        <v>1</v>
      </c>
      <c r="V12" s="65">
        <f t="shared" si="5"/>
        <v>0</v>
      </c>
      <c r="W12" s="65">
        <f t="shared" si="2"/>
        <v>0</v>
      </c>
      <c r="X12" s="65">
        <f t="shared" si="6"/>
        <v>0</v>
      </c>
      <c r="Y12" s="65">
        <f t="shared" si="6"/>
        <v>0</v>
      </c>
      <c r="Z12" s="65">
        <f t="shared" si="7"/>
        <v>0</v>
      </c>
      <c r="AA12" s="65">
        <f t="shared" si="8"/>
        <v>0</v>
      </c>
      <c r="AB12" s="65">
        <f t="shared" si="9"/>
        <v>0</v>
      </c>
      <c r="AC12" s="65">
        <f t="shared" si="10"/>
        <v>0</v>
      </c>
      <c r="AD12" s="65">
        <f t="shared" si="3"/>
        <v>0</v>
      </c>
      <c r="AE12" s="12" t="e">
        <f t="shared" si="4"/>
        <v>#DIV/0!</v>
      </c>
      <c r="AF12" s="65">
        <f t="shared" si="11"/>
        <v>0</v>
      </c>
    </row>
    <row r="13" spans="1:32" ht="21" x14ac:dyDescent="0.35">
      <c r="A13" s="137">
        <f>Žiadosť!C20</f>
        <v>0</v>
      </c>
      <c r="B13" s="138"/>
      <c r="C13" s="139"/>
      <c r="D13" s="140"/>
      <c r="E13" s="141"/>
      <c r="F13" s="141"/>
      <c r="G13" s="67"/>
      <c r="H13" s="142"/>
      <c r="I13" s="142"/>
      <c r="J13" s="143"/>
      <c r="K13" s="143"/>
      <c r="L13" s="76">
        <f t="shared" si="0"/>
        <v>0</v>
      </c>
      <c r="M13" s="3"/>
      <c r="Q13" s="161"/>
      <c r="R13" s="161"/>
      <c r="S13" s="161"/>
      <c r="U13" s="65">
        <f t="shared" si="1"/>
        <v>1</v>
      </c>
      <c r="V13" s="65">
        <f t="shared" si="5"/>
        <v>0</v>
      </c>
      <c r="W13" s="65">
        <f t="shared" si="2"/>
        <v>0</v>
      </c>
      <c r="X13" s="65">
        <f t="shared" si="6"/>
        <v>0</v>
      </c>
      <c r="Y13" s="65">
        <f t="shared" si="6"/>
        <v>0</v>
      </c>
      <c r="Z13" s="65">
        <f t="shared" si="7"/>
        <v>0</v>
      </c>
      <c r="AA13" s="65">
        <f t="shared" si="8"/>
        <v>0</v>
      </c>
      <c r="AB13" s="65">
        <f t="shared" si="9"/>
        <v>0</v>
      </c>
      <c r="AC13" s="65">
        <f t="shared" si="10"/>
        <v>0</v>
      </c>
      <c r="AD13" s="65">
        <f t="shared" si="3"/>
        <v>0</v>
      </c>
      <c r="AE13" s="12" t="e">
        <f t="shared" si="4"/>
        <v>#DIV/0!</v>
      </c>
      <c r="AF13" s="65">
        <f t="shared" si="11"/>
        <v>0</v>
      </c>
    </row>
    <row r="14" spans="1:32" ht="21" x14ac:dyDescent="0.35">
      <c r="A14" s="137">
        <f>Žiadosť!C21</f>
        <v>0</v>
      </c>
      <c r="B14" s="138"/>
      <c r="C14" s="139"/>
      <c r="D14" s="140"/>
      <c r="E14" s="141"/>
      <c r="F14" s="141"/>
      <c r="G14" s="67"/>
      <c r="H14" s="142"/>
      <c r="I14" s="142"/>
      <c r="J14" s="143"/>
      <c r="K14" s="143"/>
      <c r="L14" s="76">
        <f t="shared" si="0"/>
        <v>0</v>
      </c>
      <c r="M14" s="3"/>
      <c r="Q14" s="161"/>
      <c r="R14" s="161"/>
      <c r="S14" s="161"/>
      <c r="U14" s="65">
        <f t="shared" si="1"/>
        <v>1</v>
      </c>
      <c r="V14" s="65">
        <f t="shared" si="5"/>
        <v>0</v>
      </c>
      <c r="W14" s="65">
        <f t="shared" si="2"/>
        <v>0</v>
      </c>
      <c r="X14" s="65">
        <f t="shared" si="6"/>
        <v>0</v>
      </c>
      <c r="Y14" s="65">
        <f t="shared" si="6"/>
        <v>0</v>
      </c>
      <c r="Z14" s="65">
        <f t="shared" si="7"/>
        <v>0</v>
      </c>
      <c r="AA14" s="65">
        <f t="shared" si="8"/>
        <v>0</v>
      </c>
      <c r="AB14" s="65">
        <f t="shared" si="9"/>
        <v>0</v>
      </c>
      <c r="AC14" s="65">
        <f t="shared" si="10"/>
        <v>0</v>
      </c>
      <c r="AD14" s="65">
        <f t="shared" si="3"/>
        <v>0</v>
      </c>
      <c r="AE14" s="12" t="e">
        <f t="shared" si="4"/>
        <v>#DIV/0!</v>
      </c>
      <c r="AF14" s="65">
        <f t="shared" si="11"/>
        <v>0</v>
      </c>
    </row>
    <row r="15" spans="1:32" ht="21" x14ac:dyDescent="0.35">
      <c r="A15" s="137">
        <f>Žiadosť!C22</f>
        <v>0</v>
      </c>
      <c r="B15" s="138"/>
      <c r="C15" s="139"/>
      <c r="D15" s="140"/>
      <c r="E15" s="141"/>
      <c r="F15" s="141"/>
      <c r="G15" s="67"/>
      <c r="H15" s="142"/>
      <c r="I15" s="142"/>
      <c r="J15" s="143"/>
      <c r="K15" s="143"/>
      <c r="L15" s="76">
        <f t="shared" si="0"/>
        <v>0</v>
      </c>
      <c r="M15" s="3"/>
      <c r="U15" s="65">
        <f t="shared" si="1"/>
        <v>1</v>
      </c>
      <c r="V15" s="65">
        <f t="shared" si="5"/>
        <v>0</v>
      </c>
      <c r="W15" s="65">
        <f t="shared" si="2"/>
        <v>0</v>
      </c>
      <c r="X15" s="65">
        <f t="shared" si="6"/>
        <v>0</v>
      </c>
      <c r="Y15" s="65">
        <f t="shared" si="6"/>
        <v>0</v>
      </c>
      <c r="Z15" s="65">
        <f t="shared" si="7"/>
        <v>0</v>
      </c>
      <c r="AA15" s="65">
        <f t="shared" si="8"/>
        <v>0</v>
      </c>
      <c r="AB15" s="65">
        <f t="shared" si="9"/>
        <v>0</v>
      </c>
      <c r="AC15" s="65">
        <f t="shared" si="10"/>
        <v>0</v>
      </c>
      <c r="AD15" s="65">
        <f t="shared" si="3"/>
        <v>0</v>
      </c>
      <c r="AE15" s="12" t="e">
        <f t="shared" si="4"/>
        <v>#DIV/0!</v>
      </c>
      <c r="AF15" s="65">
        <f t="shared" si="11"/>
        <v>0</v>
      </c>
    </row>
    <row r="16" spans="1:32" ht="21" x14ac:dyDescent="0.35">
      <c r="A16" s="137">
        <f>Žiadosť!C23</f>
        <v>0</v>
      </c>
      <c r="B16" s="138"/>
      <c r="C16" s="139"/>
      <c r="D16" s="140"/>
      <c r="E16" s="141"/>
      <c r="F16" s="141"/>
      <c r="G16" s="67"/>
      <c r="H16" s="142"/>
      <c r="I16" s="142"/>
      <c r="J16" s="143"/>
      <c r="K16" s="143"/>
      <c r="L16" s="76">
        <f t="shared" si="0"/>
        <v>0</v>
      </c>
      <c r="M16" s="3"/>
      <c r="U16" s="65">
        <f t="shared" si="1"/>
        <v>1</v>
      </c>
      <c r="V16" s="65">
        <f t="shared" si="5"/>
        <v>0</v>
      </c>
      <c r="W16" s="65">
        <f t="shared" si="2"/>
        <v>0</v>
      </c>
      <c r="X16" s="65">
        <f t="shared" si="6"/>
        <v>0</v>
      </c>
      <c r="Y16" s="65">
        <f t="shared" si="6"/>
        <v>0</v>
      </c>
      <c r="Z16" s="65">
        <f t="shared" si="7"/>
        <v>0</v>
      </c>
      <c r="AA16" s="65">
        <f t="shared" si="8"/>
        <v>0</v>
      </c>
      <c r="AB16" s="65">
        <f t="shared" si="9"/>
        <v>0</v>
      </c>
      <c r="AC16" s="65">
        <f t="shared" si="10"/>
        <v>0</v>
      </c>
      <c r="AD16" s="65">
        <f t="shared" si="3"/>
        <v>0</v>
      </c>
      <c r="AE16" s="12" t="e">
        <f t="shared" si="4"/>
        <v>#DIV/0!</v>
      </c>
      <c r="AF16" s="65">
        <f t="shared" si="11"/>
        <v>0</v>
      </c>
    </row>
    <row r="17" spans="1:32" ht="21" x14ac:dyDescent="0.35">
      <c r="A17" s="137">
        <f>Žiadosť!C24</f>
        <v>0</v>
      </c>
      <c r="B17" s="138"/>
      <c r="C17" s="139"/>
      <c r="D17" s="140"/>
      <c r="E17" s="141"/>
      <c r="F17" s="141"/>
      <c r="G17" s="67"/>
      <c r="H17" s="142"/>
      <c r="I17" s="142"/>
      <c r="J17" s="143"/>
      <c r="K17" s="143"/>
      <c r="L17" s="76">
        <f t="shared" si="0"/>
        <v>0</v>
      </c>
      <c r="M17" s="3"/>
      <c r="U17" s="65">
        <f t="shared" si="1"/>
        <v>1</v>
      </c>
      <c r="V17" s="65">
        <f t="shared" si="5"/>
        <v>0</v>
      </c>
      <c r="W17" s="65">
        <f t="shared" si="2"/>
        <v>0</v>
      </c>
      <c r="X17" s="65">
        <f t="shared" si="6"/>
        <v>0</v>
      </c>
      <c r="Y17" s="65">
        <f t="shared" si="6"/>
        <v>0</v>
      </c>
      <c r="Z17" s="65">
        <f t="shared" si="7"/>
        <v>0</v>
      </c>
      <c r="AA17" s="65">
        <f t="shared" si="8"/>
        <v>0</v>
      </c>
      <c r="AB17" s="65">
        <f t="shared" si="9"/>
        <v>0</v>
      </c>
      <c r="AC17" s="65">
        <f t="shared" si="10"/>
        <v>0</v>
      </c>
      <c r="AD17" s="65">
        <f t="shared" si="3"/>
        <v>0</v>
      </c>
      <c r="AE17" s="12" t="e">
        <f t="shared" si="4"/>
        <v>#DIV/0!</v>
      </c>
      <c r="AF17" s="65">
        <f t="shared" si="11"/>
        <v>0</v>
      </c>
    </row>
    <row r="18" spans="1:32" ht="21.75" thickBot="1" x14ac:dyDescent="0.4">
      <c r="A18" s="146">
        <f>Žiadosť!C25</f>
        <v>0</v>
      </c>
      <c r="B18" s="147"/>
      <c r="C18" s="148"/>
      <c r="D18" s="149"/>
      <c r="E18" s="150"/>
      <c r="F18" s="150"/>
      <c r="G18" s="68"/>
      <c r="H18" s="151"/>
      <c r="I18" s="151"/>
      <c r="J18" s="145"/>
      <c r="K18" s="145"/>
      <c r="L18" s="77">
        <f t="shared" si="0"/>
        <v>0</v>
      </c>
      <c r="M18" s="3"/>
      <c r="U18" s="65">
        <f t="shared" si="1"/>
        <v>1</v>
      </c>
      <c r="V18" s="65">
        <f t="shared" si="5"/>
        <v>0</v>
      </c>
      <c r="W18" s="65">
        <f t="shared" si="2"/>
        <v>0</v>
      </c>
      <c r="X18" s="65">
        <f t="shared" si="6"/>
        <v>0</v>
      </c>
      <c r="Y18" s="65">
        <f t="shared" si="6"/>
        <v>0</v>
      </c>
      <c r="Z18" s="65">
        <f t="shared" si="7"/>
        <v>0</v>
      </c>
      <c r="AA18" s="65">
        <f t="shared" si="8"/>
        <v>0</v>
      </c>
      <c r="AB18" s="65">
        <f t="shared" si="9"/>
        <v>0</v>
      </c>
      <c r="AC18" s="65">
        <f t="shared" si="10"/>
        <v>0</v>
      </c>
      <c r="AD18" s="65">
        <f t="shared" si="3"/>
        <v>0</v>
      </c>
      <c r="AE18" s="12" t="e">
        <f t="shared" si="4"/>
        <v>#DIV/0!</v>
      </c>
      <c r="AF18" s="65">
        <f t="shared" si="11"/>
        <v>0</v>
      </c>
    </row>
    <row r="19" spans="1:32" ht="33" customHeight="1" thickBot="1" x14ac:dyDescent="0.3">
      <c r="A19" s="152">
        <f>IF(AD24&gt;1,"UPOZORNENIE! Pre každú iteráciu je možné zvoliť len jednu metódu zdieľania! Vyberte tú metódu zdieľania, ktorá bude použitá v tejto iterácii. Ak chcete použiť ďalšie metódy zdieľania - urobte tak v ďalších iteráciách.",M19)</f>
        <v>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4"/>
      <c r="M19" s="3"/>
    </row>
    <row r="20" spans="1:32" ht="37.5" customHeight="1" x14ac:dyDescent="0.25">
      <c r="A20" s="33"/>
      <c r="B20" s="34"/>
      <c r="C20" s="35"/>
      <c r="D20" s="155">
        <f>IF(D21=0,M19,"Dynamickú metódu zdieľania ste použili pre")</f>
        <v>0</v>
      </c>
      <c r="E20" s="155"/>
      <c r="F20" s="156"/>
      <c r="G20" s="157">
        <f>IF(G21=0,M19,"Prioritnú metódu zdieľania ste použili pre")</f>
        <v>0</v>
      </c>
      <c r="H20" s="158"/>
      <c r="I20" s="159"/>
      <c r="J20" s="157">
        <f>IF(J21=0,M19,"Statickú metódu zdieľania ste použili pre")</f>
        <v>0</v>
      </c>
      <c r="K20" s="158"/>
      <c r="L20" s="160"/>
      <c r="P20" s="5"/>
      <c r="R20" s="5"/>
      <c r="T20" s="5"/>
      <c r="U20" s="65" t="s">
        <v>72</v>
      </c>
      <c r="V20" s="65">
        <f>SUM(V9:V18)</f>
        <v>0</v>
      </c>
      <c r="W20" s="10">
        <f>SUM(W9:W18)</f>
        <v>0</v>
      </c>
      <c r="X20" s="11">
        <f>SUM(X9:X18)</f>
        <v>0</v>
      </c>
      <c r="Y20" s="65"/>
      <c r="Z20" s="65"/>
      <c r="AA20" s="65"/>
      <c r="AB20" s="65">
        <f>SUM(AB9:AB18)</f>
        <v>0</v>
      </c>
      <c r="AC20" s="10">
        <f>SUM(AC9:AC18)</f>
        <v>0</v>
      </c>
      <c r="AD20" s="65">
        <f>SUM(AD9:AD18)</f>
        <v>0</v>
      </c>
      <c r="AE20" s="13" t="e">
        <f>SUM(AE9:AE18)</f>
        <v>#DIV/0!</v>
      </c>
      <c r="AF20" s="65">
        <f>IFERROR(AE20,0)</f>
        <v>0</v>
      </c>
    </row>
    <row r="21" spans="1:32" x14ac:dyDescent="0.25">
      <c r="A21" s="23"/>
      <c r="C21" s="15"/>
      <c r="D21" s="78">
        <f>W20</f>
        <v>0</v>
      </c>
      <c r="E21" s="79">
        <f>IF(D21=0,,"z")</f>
        <v>0</v>
      </c>
      <c r="F21" s="80">
        <f>IF(D21=0,,V20)</f>
        <v>0</v>
      </c>
      <c r="G21" s="81">
        <f>X20</f>
        <v>0</v>
      </c>
      <c r="H21" s="79">
        <f>IF(G21=0,,"z")</f>
        <v>0</v>
      </c>
      <c r="I21" s="80">
        <f>IF(G21=0,,V20)</f>
        <v>0</v>
      </c>
      <c r="J21" s="81">
        <f>AC20</f>
        <v>0</v>
      </c>
      <c r="K21" s="78">
        <f>IF(J21=0,,"z")</f>
        <v>0</v>
      </c>
      <c r="L21" s="82">
        <f>IF(J21=0,,V20)</f>
        <v>0</v>
      </c>
      <c r="M21" s="40">
        <f>IF(J21=0,,Y20)</f>
        <v>0</v>
      </c>
      <c r="N21" s="5"/>
      <c r="P21" s="5"/>
      <c r="R21" s="5"/>
      <c r="T21" s="5"/>
    </row>
    <row r="22" spans="1:32" ht="15" customHeight="1" x14ac:dyDescent="0.25">
      <c r="A22" s="23"/>
      <c r="C22" s="15"/>
      <c r="D22" s="127">
        <f>IF(D21=0,,"odberných miest")</f>
        <v>0</v>
      </c>
      <c r="E22" s="127"/>
      <c r="F22" s="128"/>
      <c r="G22" s="129">
        <f>IF(G21=0,,"odberných miest")</f>
        <v>0</v>
      </c>
      <c r="H22" s="127"/>
      <c r="I22" s="128"/>
      <c r="J22" s="129">
        <f>IF(J21=0,,"odberných miest")</f>
        <v>0</v>
      </c>
      <c r="K22" s="127"/>
      <c r="L22" s="130"/>
      <c r="N22" s="5"/>
      <c r="P22" s="5"/>
      <c r="R22" s="5"/>
      <c r="T22" s="5"/>
      <c r="V22" s="5"/>
      <c r="X22" s="5"/>
    </row>
    <row r="23" spans="1:32" ht="15" customHeight="1" x14ac:dyDescent="0.25">
      <c r="A23" s="23"/>
      <c r="C23" s="15"/>
      <c r="D23" s="17"/>
      <c r="E23" s="17"/>
      <c r="F23" s="18"/>
      <c r="G23" s="16"/>
      <c r="H23" s="17"/>
      <c r="I23" s="18"/>
      <c r="J23" s="20"/>
      <c r="K23" s="21"/>
      <c r="L23" s="24"/>
      <c r="N23" s="5"/>
      <c r="P23" s="5"/>
      <c r="R23" s="5"/>
      <c r="T23" s="5"/>
      <c r="V23" s="5"/>
      <c r="X23" s="144">
        <f>SUM(H9:I18)</f>
        <v>0</v>
      </c>
      <c r="Y23" s="144"/>
      <c r="Z23" s="144"/>
      <c r="AA23" s="144"/>
      <c r="AB23" s="144"/>
      <c r="AE23" s="40" t="s">
        <v>78</v>
      </c>
    </row>
    <row r="24" spans="1:32" x14ac:dyDescent="0.25">
      <c r="A24" s="23"/>
      <c r="C24" s="15"/>
      <c r="D24" s="69"/>
      <c r="E24" s="69"/>
      <c r="F24" s="70"/>
      <c r="G24" s="131">
        <f>IF((G25&gt;0%)*AND(G25&lt;=100%),"Súčet pridelených podielov prebytkov elektriny",V23)</f>
        <v>0</v>
      </c>
      <c r="H24" s="132"/>
      <c r="I24" s="133"/>
      <c r="J24" s="22"/>
      <c r="L24" s="25"/>
      <c r="N24" s="5"/>
      <c r="P24" s="5"/>
      <c r="R24" s="5"/>
      <c r="T24" s="5"/>
      <c r="U24" s="40" t="s">
        <v>77</v>
      </c>
      <c r="V24" s="5"/>
      <c r="W24" s="40" t="b">
        <f>IF(W20&gt;0,1)</f>
        <v>0</v>
      </c>
      <c r="X24" s="40" t="b">
        <f>IF(X20&gt;0,1)</f>
        <v>0</v>
      </c>
      <c r="AC24" s="40" t="b">
        <f>IF(AC20&gt;0,1)</f>
        <v>0</v>
      </c>
      <c r="AD24" s="14">
        <f>W24+X24+AC24</f>
        <v>0</v>
      </c>
      <c r="AE24" s="71">
        <f>IF(W24+X24+AC24&gt;=1,1,0)</f>
        <v>0</v>
      </c>
    </row>
    <row r="25" spans="1:32" x14ac:dyDescent="0.25">
      <c r="A25" s="23"/>
      <c r="C25" s="15"/>
      <c r="F25" s="19"/>
      <c r="G25" s="134">
        <f>SUM(H9:I18)</f>
        <v>0</v>
      </c>
      <c r="H25" s="135"/>
      <c r="I25" s="136"/>
      <c r="J25" s="22"/>
      <c r="L25" s="25"/>
      <c r="N25" s="5"/>
      <c r="P25" s="5"/>
      <c r="R25" s="5"/>
      <c r="T25" s="5"/>
      <c r="V25" s="5"/>
      <c r="X25" s="5"/>
    </row>
    <row r="26" spans="1:32" ht="72.75" customHeight="1" x14ac:dyDescent="0.25">
      <c r="A26" s="23"/>
      <c r="C26" s="15"/>
      <c r="F26" s="19"/>
      <c r="G26" s="121" t="str">
        <f>IF(G25&gt;100%,"UPOZORNENIE! Jednotlivým odberným miestam ste pridelili viac ako 100% dostupných prebytkov elektriny. Upravte jednotlivé podiely tak aby ich súčet bol najviac 100%","")</f>
        <v/>
      </c>
      <c r="H26" s="122"/>
      <c r="I26" s="123"/>
      <c r="J26" s="22"/>
      <c r="L26" s="25"/>
      <c r="N26" s="5"/>
      <c r="O26" s="38"/>
      <c r="P26" s="5"/>
      <c r="R26" s="5"/>
      <c r="T26" s="5"/>
      <c r="V26" s="5"/>
      <c r="X26" s="5"/>
    </row>
    <row r="27" spans="1:32" ht="8.25" customHeight="1" x14ac:dyDescent="0.25">
      <c r="A27" s="23"/>
      <c r="C27" s="15"/>
      <c r="F27" s="19"/>
      <c r="G27" s="36"/>
      <c r="H27" s="45"/>
      <c r="I27" s="37"/>
      <c r="J27" s="22"/>
      <c r="L27" s="25"/>
      <c r="N27" s="5"/>
      <c r="P27" s="5"/>
      <c r="R27" s="5"/>
      <c r="T27" s="5"/>
      <c r="V27" s="5"/>
      <c r="X27" s="5"/>
    </row>
    <row r="28" spans="1:32" ht="75.75" customHeight="1" thickBot="1" x14ac:dyDescent="0.3">
      <c r="A28" s="26"/>
      <c r="B28" s="27"/>
      <c r="C28" s="28"/>
      <c r="D28" s="29"/>
      <c r="E28" s="29"/>
      <c r="F28" s="30"/>
      <c r="G28" s="124">
        <f>IF(AB20&gt;0,"UPOZORNENIE! Podiel na časti prerozdeľovaného množstva elektriny ste pridelili odbernému miestu, pre ktoré ste nezvolili prioritu (nepoužili ste ho v tejto metóde zdieľania)",0)</f>
        <v>0</v>
      </c>
      <c r="H28" s="125"/>
      <c r="I28" s="126"/>
      <c r="J28" s="31"/>
      <c r="K28" s="29"/>
      <c r="L28" s="32"/>
      <c r="N28" s="5"/>
      <c r="P28" s="5"/>
      <c r="R28" s="5"/>
      <c r="T28" s="5"/>
      <c r="V28" s="5"/>
      <c r="X28" s="5"/>
    </row>
    <row r="29" spans="1:32" ht="30.75" customHeight="1" x14ac:dyDescent="0.25">
      <c r="N29" s="5"/>
      <c r="P29" s="5"/>
      <c r="R29" s="5"/>
      <c r="T29" s="5"/>
      <c r="V29" s="5"/>
      <c r="X29" s="5"/>
    </row>
  </sheetData>
  <sheetProtection algorithmName="SHA-512" hashValue="SQyIrFJLrSxtbMjK4Le7RnTw1Q9rGmziI+Fk6MKqBjWmXeOxEsCjL65fafbMZJ+CKY+S8bve71XzGeZhfgkuzQ==" saltValue="eUlo79ZXNYzSIuWnNPdSIw==" spinCount="100000" sheet="1" objects="1" scenarios="1"/>
  <mergeCells count="81">
    <mergeCell ref="G26:I26"/>
    <mergeCell ref="G28:I28"/>
    <mergeCell ref="D22:F22"/>
    <mergeCell ref="G22:I22"/>
    <mergeCell ref="J22:L22"/>
    <mergeCell ref="G24:I24"/>
    <mergeCell ref="G25:I25"/>
    <mergeCell ref="A17:C17"/>
    <mergeCell ref="D17:F17"/>
    <mergeCell ref="H17:I17"/>
    <mergeCell ref="J17:K17"/>
    <mergeCell ref="X23:AB23"/>
    <mergeCell ref="J18:K18"/>
    <mergeCell ref="A18:C18"/>
    <mergeCell ref="D18:F18"/>
    <mergeCell ref="H18:I18"/>
    <mergeCell ref="A19:L19"/>
    <mergeCell ref="D20:F20"/>
    <mergeCell ref="G20:I20"/>
    <mergeCell ref="J20:L20"/>
    <mergeCell ref="A16:C16"/>
    <mergeCell ref="D16:F16"/>
    <mergeCell ref="H16:I16"/>
    <mergeCell ref="J16:K16"/>
    <mergeCell ref="A15:C15"/>
    <mergeCell ref="D15:F15"/>
    <mergeCell ref="H15:I15"/>
    <mergeCell ref="J15:K15"/>
    <mergeCell ref="A14:C14"/>
    <mergeCell ref="D14:F14"/>
    <mergeCell ref="H14:I14"/>
    <mergeCell ref="J14:K14"/>
    <mergeCell ref="Q14:S14"/>
    <mergeCell ref="Q12:S12"/>
    <mergeCell ref="A13:C13"/>
    <mergeCell ref="D13:F13"/>
    <mergeCell ref="H13:I13"/>
    <mergeCell ref="J13:K13"/>
    <mergeCell ref="Q13:S13"/>
    <mergeCell ref="A12:C12"/>
    <mergeCell ref="D12:F12"/>
    <mergeCell ref="H12:I12"/>
    <mergeCell ref="J12:K12"/>
    <mergeCell ref="A10:C10"/>
    <mergeCell ref="D10:F10"/>
    <mergeCell ref="H10:I10"/>
    <mergeCell ref="J10:K10"/>
    <mergeCell ref="Q10:S10"/>
    <mergeCell ref="A11:C11"/>
    <mergeCell ref="D11:F11"/>
    <mergeCell ref="H11:I11"/>
    <mergeCell ref="J11:K11"/>
    <mergeCell ref="Q11:S11"/>
    <mergeCell ref="Q8:S8"/>
    <mergeCell ref="U8:V8"/>
    <mergeCell ref="X8:AB8"/>
    <mergeCell ref="AC8:AF8"/>
    <mergeCell ref="A9:C9"/>
    <mergeCell ref="D9:F9"/>
    <mergeCell ref="H9:I9"/>
    <mergeCell ref="J9:K9"/>
    <mergeCell ref="Q9:S9"/>
    <mergeCell ref="A7:C7"/>
    <mergeCell ref="D7:F8"/>
    <mergeCell ref="G7:I7"/>
    <mergeCell ref="J7:L7"/>
    <mergeCell ref="A8:C8"/>
    <mergeCell ref="H8:I8"/>
    <mergeCell ref="J8:K8"/>
    <mergeCell ref="A5:C5"/>
    <mergeCell ref="D5:L5"/>
    <mergeCell ref="A6:C6"/>
    <mergeCell ref="D6:F6"/>
    <mergeCell ref="G6:I6"/>
    <mergeCell ref="J6:L6"/>
    <mergeCell ref="A2:D2"/>
    <mergeCell ref="E2:L2"/>
    <mergeCell ref="A3:D3"/>
    <mergeCell ref="E3:L3"/>
    <mergeCell ref="A4:C4"/>
    <mergeCell ref="D4:L4"/>
  </mergeCells>
  <dataValidations count="4">
    <dataValidation type="decimal" errorStyle="warning" operator="greaterThan" allowBlank="1" showInputMessage="1" showErrorMessage="1" errorTitle="UPOZORNENIE" error="Súčet podielov elektriny je väčší ako 100%" sqref="F25:F28 F19" xr:uid="{E4334BAB-85E2-456B-94BA-DCD7DC9120BD}">
      <formula1>100.01</formula1>
    </dataValidation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1:C18 A9:A18 R10:S14 Q8:Q14 A19:C28" xr:uid="{2B99F81F-820A-4AD8-98B2-180BD5669720}">
      <formula1>16</formula1>
    </dataValidation>
    <dataValidation allowBlank="1" showInputMessage="1" sqref="G7:L7 A7 G8 D7" xr:uid="{B21F13CF-D4B0-4711-BA44-9B123AE9AA51}"/>
    <dataValidation type="decimal" operator="lessThan" allowBlank="1" showInputMessage="1" showErrorMessage="1" errorTitle="UPOZORNENIE!" error="Maximálny podiel zostatku určeného na zdieľanie v konkrétnej iterácii nemôže byť väčší ako 100%" sqref="D5:E5" xr:uid="{51B43D8D-270E-4C97-ABD3-8E0F440555F2}">
      <formula1>100.01</formula1>
    </dataValidation>
  </dataValidations>
  <printOptions horizontalCentered="1" verticalCentered="1"/>
  <pageMargins left="0.25" right="0.25" top="0.75" bottom="0.75" header="0.3" footer="0.3"/>
  <pageSetup paperSize="9" scale="8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EC1251-8504-43E5-990C-CAAAE8B1BF1B}">
          <x14:formula1>
            <xm:f>'1.iterácia'!$A$30</xm:f>
          </x14:formula1>
          <xm:sqref>D9:F18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A215B-61F9-4C69-AA4F-95DF0D89182E}">
  <sheetPr codeName="Hárok12">
    <tabColor rgb="FFFFC000"/>
    <pageSetUpPr fitToPage="1"/>
  </sheetPr>
  <dimension ref="A1:AG29"/>
  <sheetViews>
    <sheetView showGridLines="0" showZeros="0" zoomScale="90" zoomScaleNormal="90" workbookViewId="0">
      <selection activeCell="AJ3" sqref="AJ3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9.5703125" style="40" customWidth="1"/>
    <col min="5" max="5" width="2.85546875" style="40" customWidth="1"/>
    <col min="6" max="6" width="9.28515625" style="40" customWidth="1"/>
    <col min="7" max="7" width="11.7109375" style="40" customWidth="1"/>
    <col min="8" max="8" width="2.42578125" style="40" customWidth="1"/>
    <col min="9" max="9" width="10.28515625" style="40" customWidth="1"/>
    <col min="10" max="10" width="11.85546875" style="40" customWidth="1"/>
    <col min="11" max="11" width="2.7109375" style="40" customWidth="1"/>
    <col min="12" max="12" width="11.85546875" style="40" customWidth="1"/>
    <col min="13" max="19" width="11.85546875" style="40" hidden="1" customWidth="1"/>
    <col min="20" max="21" width="7.7109375" style="40" hidden="1" customWidth="1"/>
    <col min="22" max="30" width="5.42578125" style="40" hidden="1" customWidth="1"/>
    <col min="31" max="31" width="8.85546875" style="40" hidden="1" customWidth="1"/>
    <col min="32" max="32" width="5.42578125" style="40" hidden="1" customWidth="1"/>
    <col min="33" max="33" width="5.42578125" style="3" hidden="1" customWidth="1"/>
    <col min="34" max="37" width="9.140625" style="3" customWidth="1"/>
    <col min="38" max="16384" width="9.140625" style="3"/>
  </cols>
  <sheetData>
    <row r="1" spans="1:32" ht="42.75" customHeight="1" thickBot="1" x14ac:dyDescent="0.3">
      <c r="B1" s="39" t="s">
        <v>0</v>
      </c>
      <c r="D1" s="42"/>
      <c r="E1" s="42"/>
      <c r="F1" s="42"/>
      <c r="G1" s="42"/>
      <c r="H1" s="42"/>
      <c r="I1" s="42"/>
      <c r="J1" s="42"/>
      <c r="K1" s="42"/>
      <c r="L1" s="2">
        <v>5</v>
      </c>
      <c r="M1" s="42"/>
      <c r="N1" s="42"/>
      <c r="O1" s="42"/>
      <c r="P1" s="42"/>
      <c r="Q1" s="42"/>
      <c r="R1" s="42"/>
      <c r="S1" s="42"/>
      <c r="T1" s="42"/>
      <c r="U1" s="43"/>
      <c r="V1" s="43"/>
    </row>
    <row r="2" spans="1:32" ht="18.75" x14ac:dyDescent="0.25">
      <c r="A2" s="198" t="s">
        <v>54</v>
      </c>
      <c r="B2" s="199"/>
      <c r="C2" s="199"/>
      <c r="D2" s="200"/>
      <c r="E2" s="201">
        <f>Žiadosť!$B$10</f>
        <v>0</v>
      </c>
      <c r="F2" s="202"/>
      <c r="G2" s="202"/>
      <c r="H2" s="202"/>
      <c r="I2" s="202"/>
      <c r="J2" s="202"/>
      <c r="K2" s="202"/>
      <c r="L2" s="203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204" t="s">
        <v>55</v>
      </c>
      <c r="B3" s="205"/>
      <c r="C3" s="205"/>
      <c r="D3" s="206"/>
      <c r="E3" s="207">
        <f>Žiadosť!$T$10</f>
        <v>0</v>
      </c>
      <c r="F3" s="208"/>
      <c r="G3" s="208"/>
      <c r="H3" s="208"/>
      <c r="I3" s="208"/>
      <c r="J3" s="208"/>
      <c r="K3" s="208"/>
      <c r="L3" s="209"/>
      <c r="M3" s="3"/>
      <c r="N3" s="3"/>
      <c r="O3" s="3"/>
      <c r="P3" s="3"/>
      <c r="Q3" s="3"/>
      <c r="R3" s="3"/>
      <c r="S3" s="3"/>
      <c r="T3" s="3"/>
    </row>
    <row r="4" spans="1:32" ht="26.25" x14ac:dyDescent="0.25">
      <c r="A4" s="210" t="s">
        <v>56</v>
      </c>
      <c r="B4" s="211"/>
      <c r="C4" s="212"/>
      <c r="D4" s="213">
        <v>6</v>
      </c>
      <c r="E4" s="213"/>
      <c r="F4" s="213"/>
      <c r="G4" s="213"/>
      <c r="H4" s="213"/>
      <c r="I4" s="213"/>
      <c r="J4" s="213"/>
      <c r="K4" s="213"/>
      <c r="L4" s="214"/>
      <c r="M4" s="3"/>
      <c r="N4" s="3"/>
      <c r="O4" s="3"/>
      <c r="P4" s="3"/>
      <c r="Q4" s="3"/>
      <c r="R4" s="3"/>
      <c r="S4" s="3"/>
      <c r="T4" s="3"/>
    </row>
    <row r="5" spans="1:32" ht="48" customHeight="1" x14ac:dyDescent="0.25">
      <c r="A5" s="187" t="s">
        <v>57</v>
      </c>
      <c r="B5" s="188"/>
      <c r="C5" s="189"/>
      <c r="D5" s="190"/>
      <c r="E5" s="190"/>
      <c r="F5" s="190"/>
      <c r="G5" s="190"/>
      <c r="H5" s="190"/>
      <c r="I5" s="190"/>
      <c r="J5" s="190"/>
      <c r="K5" s="190"/>
      <c r="L5" s="191"/>
      <c r="M5" s="3"/>
      <c r="N5" s="3"/>
      <c r="O5" s="3"/>
      <c r="P5" s="3"/>
      <c r="Q5" s="3"/>
      <c r="R5" s="3"/>
      <c r="S5" s="3"/>
      <c r="T5" s="3"/>
    </row>
    <row r="6" spans="1:32" ht="45.75" customHeight="1" x14ac:dyDescent="0.25">
      <c r="A6" s="192" t="s">
        <v>58</v>
      </c>
      <c r="B6" s="193"/>
      <c r="C6" s="194"/>
      <c r="D6" s="195" t="s">
        <v>59</v>
      </c>
      <c r="E6" s="195"/>
      <c r="F6" s="196"/>
      <c r="G6" s="196" t="s">
        <v>60</v>
      </c>
      <c r="H6" s="196"/>
      <c r="I6" s="196"/>
      <c r="J6" s="196" t="s">
        <v>61</v>
      </c>
      <c r="K6" s="196"/>
      <c r="L6" s="197"/>
      <c r="M6" s="3"/>
      <c r="N6" s="3"/>
      <c r="O6" s="3"/>
      <c r="P6" s="3"/>
      <c r="Q6" s="3"/>
      <c r="R6" s="3"/>
      <c r="S6" s="3"/>
      <c r="T6" s="3"/>
    </row>
    <row r="7" spans="1:32" ht="115.5" customHeight="1" x14ac:dyDescent="0.25">
      <c r="A7" s="172"/>
      <c r="B7" s="173"/>
      <c r="C7" s="174"/>
      <c r="D7" s="175" t="s">
        <v>62</v>
      </c>
      <c r="E7" s="176"/>
      <c r="F7" s="176"/>
      <c r="G7" s="179" t="s">
        <v>63</v>
      </c>
      <c r="H7" s="179"/>
      <c r="I7" s="179"/>
      <c r="J7" s="179" t="s">
        <v>64</v>
      </c>
      <c r="K7" s="179"/>
      <c r="L7" s="180"/>
      <c r="M7" s="3"/>
      <c r="N7" s="3"/>
      <c r="O7" s="3"/>
      <c r="P7" s="3"/>
      <c r="Q7" s="3"/>
      <c r="R7" s="3"/>
      <c r="S7" s="3"/>
      <c r="T7" s="3"/>
      <c r="U7" s="6"/>
      <c r="V7" s="9"/>
    </row>
    <row r="8" spans="1:32" ht="48.75" customHeight="1" thickBot="1" x14ac:dyDescent="0.4">
      <c r="A8" s="181" t="s">
        <v>65</v>
      </c>
      <c r="B8" s="182"/>
      <c r="C8" s="183"/>
      <c r="D8" s="177"/>
      <c r="E8" s="178"/>
      <c r="F8" s="178"/>
      <c r="G8" s="64" t="s">
        <v>66</v>
      </c>
      <c r="H8" s="184" t="s">
        <v>67</v>
      </c>
      <c r="I8" s="184"/>
      <c r="J8" s="185" t="s">
        <v>68</v>
      </c>
      <c r="K8" s="186"/>
      <c r="L8" s="44" t="s">
        <v>69</v>
      </c>
      <c r="M8" s="3"/>
      <c r="N8" s="3"/>
      <c r="O8" s="3"/>
      <c r="P8" s="3"/>
      <c r="Q8" s="161"/>
      <c r="R8" s="161"/>
      <c r="S8" s="161"/>
      <c r="T8" s="3"/>
      <c r="U8" s="162" t="s">
        <v>70</v>
      </c>
      <c r="V8" s="163"/>
      <c r="W8" s="65" t="s">
        <v>71</v>
      </c>
      <c r="X8" s="164" t="s">
        <v>60</v>
      </c>
      <c r="Y8" s="164"/>
      <c r="Z8" s="164"/>
      <c r="AA8" s="164"/>
      <c r="AB8" s="164"/>
      <c r="AC8" s="164" t="s">
        <v>61</v>
      </c>
      <c r="AD8" s="164"/>
      <c r="AE8" s="164"/>
      <c r="AF8" s="164"/>
    </row>
    <row r="9" spans="1:32" ht="21" x14ac:dyDescent="0.35">
      <c r="A9" s="165">
        <f>Žiadosť!C16</f>
        <v>0</v>
      </c>
      <c r="B9" s="166"/>
      <c r="C9" s="167"/>
      <c r="D9" s="168"/>
      <c r="E9" s="169"/>
      <c r="F9" s="169"/>
      <c r="G9" s="66"/>
      <c r="H9" s="170"/>
      <c r="I9" s="170"/>
      <c r="J9" s="171"/>
      <c r="K9" s="171"/>
      <c r="L9" s="75">
        <f t="shared" ref="L9:L18" si="0">AF9</f>
        <v>0</v>
      </c>
      <c r="M9" s="3"/>
      <c r="Q9" s="161"/>
      <c r="R9" s="161"/>
      <c r="S9" s="161"/>
      <c r="U9" s="65">
        <f t="shared" ref="U9:U18" si="1">LEN(A9)</f>
        <v>1</v>
      </c>
      <c r="V9" s="65">
        <f>IF(U9=16,1,0)</f>
        <v>0</v>
      </c>
      <c r="W9" s="65">
        <f t="shared" ref="W9:W18" si="2">LEN(D9)</f>
        <v>0</v>
      </c>
      <c r="X9" s="65">
        <f>LEN(G9)</f>
        <v>0</v>
      </c>
      <c r="Y9" s="65">
        <f>LEN(H9)</f>
        <v>0</v>
      </c>
      <c r="Z9" s="65">
        <f>IF(Y9&gt;0.1,1,0)</f>
        <v>0</v>
      </c>
      <c r="AA9" s="65">
        <f>X9-Z9</f>
        <v>0</v>
      </c>
      <c r="AB9" s="65">
        <f>IF(AA9=-1,1,0)</f>
        <v>0</v>
      </c>
      <c r="AC9" s="65">
        <f>IF(J9&gt;0,1,0)</f>
        <v>0</v>
      </c>
      <c r="AD9" s="65">
        <f t="shared" ref="AD9:AD18" si="3">J9</f>
        <v>0</v>
      </c>
      <c r="AE9" s="12" t="e">
        <f t="shared" ref="AE9:AE18" si="4">(J9/$AD$20)*100%</f>
        <v>#DIV/0!</v>
      </c>
      <c r="AF9" s="65">
        <f>IFERROR(AE9,0)</f>
        <v>0</v>
      </c>
    </row>
    <row r="10" spans="1:32" ht="21" x14ac:dyDescent="0.35">
      <c r="A10" s="137">
        <f>Žiadosť!C17</f>
        <v>0</v>
      </c>
      <c r="B10" s="138"/>
      <c r="C10" s="139"/>
      <c r="D10" s="140"/>
      <c r="E10" s="141"/>
      <c r="F10" s="141"/>
      <c r="G10" s="67"/>
      <c r="H10" s="142"/>
      <c r="I10" s="142"/>
      <c r="J10" s="143"/>
      <c r="K10" s="143"/>
      <c r="L10" s="76">
        <f t="shared" si="0"/>
        <v>0</v>
      </c>
      <c r="M10" s="3"/>
      <c r="Q10" s="161"/>
      <c r="R10" s="161"/>
      <c r="S10" s="161"/>
      <c r="U10" s="65">
        <f t="shared" si="1"/>
        <v>1</v>
      </c>
      <c r="V10" s="65">
        <f t="shared" ref="V10:V18" si="5">IF(U10=16,1,0)</f>
        <v>0</v>
      </c>
      <c r="W10" s="65">
        <f t="shared" si="2"/>
        <v>0</v>
      </c>
      <c r="X10" s="65">
        <f t="shared" ref="X10:Y18" si="6">LEN(G10)</f>
        <v>0</v>
      </c>
      <c r="Y10" s="65">
        <f t="shared" si="6"/>
        <v>0</v>
      </c>
      <c r="Z10" s="65">
        <f t="shared" ref="Z10:Z18" si="7">IF(Y10&gt;0.1,1,0)</f>
        <v>0</v>
      </c>
      <c r="AA10" s="65">
        <f t="shared" ref="AA10:AA18" si="8">X10-Z10</f>
        <v>0</v>
      </c>
      <c r="AB10" s="65">
        <f t="shared" ref="AB10:AB18" si="9">IF(AA10=-1,1,0)</f>
        <v>0</v>
      </c>
      <c r="AC10" s="65">
        <f t="shared" ref="AC10:AC18" si="10">IF(J10&gt;0,1,0)</f>
        <v>0</v>
      </c>
      <c r="AD10" s="65">
        <f t="shared" si="3"/>
        <v>0</v>
      </c>
      <c r="AE10" s="12" t="e">
        <f t="shared" si="4"/>
        <v>#DIV/0!</v>
      </c>
      <c r="AF10" s="65">
        <f t="shared" ref="AF10:AF18" si="11">IFERROR(AE10,0)</f>
        <v>0</v>
      </c>
    </row>
    <row r="11" spans="1:32" ht="21" x14ac:dyDescent="0.35">
      <c r="A11" s="137">
        <f>Žiadosť!C18</f>
        <v>0</v>
      </c>
      <c r="B11" s="138"/>
      <c r="C11" s="139"/>
      <c r="D11" s="140"/>
      <c r="E11" s="141"/>
      <c r="F11" s="141"/>
      <c r="G11" s="67"/>
      <c r="H11" s="142"/>
      <c r="I11" s="142"/>
      <c r="J11" s="143"/>
      <c r="K11" s="143"/>
      <c r="L11" s="76">
        <f t="shared" si="0"/>
        <v>0</v>
      </c>
      <c r="M11" s="3"/>
      <c r="Q11" s="161"/>
      <c r="R11" s="161"/>
      <c r="S11" s="161"/>
      <c r="U11" s="65">
        <f t="shared" si="1"/>
        <v>1</v>
      </c>
      <c r="V11" s="65">
        <f t="shared" si="5"/>
        <v>0</v>
      </c>
      <c r="W11" s="65">
        <f t="shared" si="2"/>
        <v>0</v>
      </c>
      <c r="X11" s="65">
        <f t="shared" si="6"/>
        <v>0</v>
      </c>
      <c r="Y11" s="65">
        <f t="shared" si="6"/>
        <v>0</v>
      </c>
      <c r="Z11" s="65">
        <f t="shared" si="7"/>
        <v>0</v>
      </c>
      <c r="AA11" s="65">
        <f t="shared" si="8"/>
        <v>0</v>
      </c>
      <c r="AB11" s="65">
        <f t="shared" si="9"/>
        <v>0</v>
      </c>
      <c r="AC11" s="65">
        <f t="shared" si="10"/>
        <v>0</v>
      </c>
      <c r="AD11" s="65">
        <f t="shared" si="3"/>
        <v>0</v>
      </c>
      <c r="AE11" s="12" t="e">
        <f t="shared" si="4"/>
        <v>#DIV/0!</v>
      </c>
      <c r="AF11" s="65">
        <f t="shared" si="11"/>
        <v>0</v>
      </c>
    </row>
    <row r="12" spans="1:32" ht="21" x14ac:dyDescent="0.35">
      <c r="A12" s="137">
        <f>Žiadosť!C19</f>
        <v>0</v>
      </c>
      <c r="B12" s="138"/>
      <c r="C12" s="139"/>
      <c r="D12" s="140"/>
      <c r="E12" s="141"/>
      <c r="F12" s="141"/>
      <c r="G12" s="67"/>
      <c r="H12" s="142"/>
      <c r="I12" s="142"/>
      <c r="J12" s="143"/>
      <c r="K12" s="143"/>
      <c r="L12" s="76">
        <f t="shared" si="0"/>
        <v>0</v>
      </c>
      <c r="M12" s="3"/>
      <c r="Q12" s="161"/>
      <c r="R12" s="161"/>
      <c r="S12" s="161"/>
      <c r="U12" s="65">
        <f t="shared" si="1"/>
        <v>1</v>
      </c>
      <c r="V12" s="65">
        <f t="shared" si="5"/>
        <v>0</v>
      </c>
      <c r="W12" s="65">
        <f t="shared" si="2"/>
        <v>0</v>
      </c>
      <c r="X12" s="65">
        <f t="shared" si="6"/>
        <v>0</v>
      </c>
      <c r="Y12" s="65">
        <f t="shared" si="6"/>
        <v>0</v>
      </c>
      <c r="Z12" s="65">
        <f t="shared" si="7"/>
        <v>0</v>
      </c>
      <c r="AA12" s="65">
        <f t="shared" si="8"/>
        <v>0</v>
      </c>
      <c r="AB12" s="65">
        <f t="shared" si="9"/>
        <v>0</v>
      </c>
      <c r="AC12" s="65">
        <f t="shared" si="10"/>
        <v>0</v>
      </c>
      <c r="AD12" s="65">
        <f t="shared" si="3"/>
        <v>0</v>
      </c>
      <c r="AE12" s="12" t="e">
        <f t="shared" si="4"/>
        <v>#DIV/0!</v>
      </c>
      <c r="AF12" s="65">
        <f t="shared" si="11"/>
        <v>0</v>
      </c>
    </row>
    <row r="13" spans="1:32" ht="21" x14ac:dyDescent="0.35">
      <c r="A13" s="137">
        <f>Žiadosť!C20</f>
        <v>0</v>
      </c>
      <c r="B13" s="138"/>
      <c r="C13" s="139"/>
      <c r="D13" s="140"/>
      <c r="E13" s="141"/>
      <c r="F13" s="141"/>
      <c r="G13" s="67"/>
      <c r="H13" s="142"/>
      <c r="I13" s="142"/>
      <c r="J13" s="143"/>
      <c r="K13" s="143"/>
      <c r="L13" s="76">
        <f t="shared" si="0"/>
        <v>0</v>
      </c>
      <c r="M13" s="3"/>
      <c r="Q13" s="161"/>
      <c r="R13" s="161"/>
      <c r="S13" s="161"/>
      <c r="U13" s="65">
        <f t="shared" si="1"/>
        <v>1</v>
      </c>
      <c r="V13" s="65">
        <f t="shared" si="5"/>
        <v>0</v>
      </c>
      <c r="W13" s="65">
        <f t="shared" si="2"/>
        <v>0</v>
      </c>
      <c r="X13" s="65">
        <f t="shared" si="6"/>
        <v>0</v>
      </c>
      <c r="Y13" s="65">
        <f t="shared" si="6"/>
        <v>0</v>
      </c>
      <c r="Z13" s="65">
        <f t="shared" si="7"/>
        <v>0</v>
      </c>
      <c r="AA13" s="65">
        <f t="shared" si="8"/>
        <v>0</v>
      </c>
      <c r="AB13" s="65">
        <f t="shared" si="9"/>
        <v>0</v>
      </c>
      <c r="AC13" s="65">
        <f t="shared" si="10"/>
        <v>0</v>
      </c>
      <c r="AD13" s="65">
        <f t="shared" si="3"/>
        <v>0</v>
      </c>
      <c r="AE13" s="12" t="e">
        <f t="shared" si="4"/>
        <v>#DIV/0!</v>
      </c>
      <c r="AF13" s="65">
        <f t="shared" si="11"/>
        <v>0</v>
      </c>
    </row>
    <row r="14" spans="1:32" ht="21" x14ac:dyDescent="0.35">
      <c r="A14" s="137">
        <f>Žiadosť!C21</f>
        <v>0</v>
      </c>
      <c r="B14" s="138"/>
      <c r="C14" s="139"/>
      <c r="D14" s="140"/>
      <c r="E14" s="141"/>
      <c r="F14" s="141"/>
      <c r="G14" s="67"/>
      <c r="H14" s="142"/>
      <c r="I14" s="142"/>
      <c r="J14" s="143"/>
      <c r="K14" s="143"/>
      <c r="L14" s="76">
        <f t="shared" si="0"/>
        <v>0</v>
      </c>
      <c r="M14" s="3"/>
      <c r="Q14" s="161"/>
      <c r="R14" s="161"/>
      <c r="S14" s="161"/>
      <c r="U14" s="65">
        <f t="shared" si="1"/>
        <v>1</v>
      </c>
      <c r="V14" s="65">
        <f t="shared" si="5"/>
        <v>0</v>
      </c>
      <c r="W14" s="65">
        <f t="shared" si="2"/>
        <v>0</v>
      </c>
      <c r="X14" s="65">
        <f t="shared" si="6"/>
        <v>0</v>
      </c>
      <c r="Y14" s="65">
        <f t="shared" si="6"/>
        <v>0</v>
      </c>
      <c r="Z14" s="65">
        <f t="shared" si="7"/>
        <v>0</v>
      </c>
      <c r="AA14" s="65">
        <f t="shared" si="8"/>
        <v>0</v>
      </c>
      <c r="AB14" s="65">
        <f t="shared" si="9"/>
        <v>0</v>
      </c>
      <c r="AC14" s="65">
        <f t="shared" si="10"/>
        <v>0</v>
      </c>
      <c r="AD14" s="65">
        <f t="shared" si="3"/>
        <v>0</v>
      </c>
      <c r="AE14" s="12" t="e">
        <f t="shared" si="4"/>
        <v>#DIV/0!</v>
      </c>
      <c r="AF14" s="65">
        <f t="shared" si="11"/>
        <v>0</v>
      </c>
    </row>
    <row r="15" spans="1:32" ht="21" x14ac:dyDescent="0.35">
      <c r="A15" s="137">
        <f>Žiadosť!C22</f>
        <v>0</v>
      </c>
      <c r="B15" s="138"/>
      <c r="C15" s="139"/>
      <c r="D15" s="140"/>
      <c r="E15" s="141"/>
      <c r="F15" s="141"/>
      <c r="G15" s="67"/>
      <c r="H15" s="142"/>
      <c r="I15" s="142"/>
      <c r="J15" s="143"/>
      <c r="K15" s="143"/>
      <c r="L15" s="76">
        <f t="shared" si="0"/>
        <v>0</v>
      </c>
      <c r="M15" s="3"/>
      <c r="U15" s="65">
        <f t="shared" si="1"/>
        <v>1</v>
      </c>
      <c r="V15" s="65">
        <f t="shared" si="5"/>
        <v>0</v>
      </c>
      <c r="W15" s="65">
        <f t="shared" si="2"/>
        <v>0</v>
      </c>
      <c r="X15" s="65">
        <f t="shared" si="6"/>
        <v>0</v>
      </c>
      <c r="Y15" s="65">
        <f t="shared" si="6"/>
        <v>0</v>
      </c>
      <c r="Z15" s="65">
        <f t="shared" si="7"/>
        <v>0</v>
      </c>
      <c r="AA15" s="65">
        <f t="shared" si="8"/>
        <v>0</v>
      </c>
      <c r="AB15" s="65">
        <f t="shared" si="9"/>
        <v>0</v>
      </c>
      <c r="AC15" s="65">
        <f t="shared" si="10"/>
        <v>0</v>
      </c>
      <c r="AD15" s="65">
        <f t="shared" si="3"/>
        <v>0</v>
      </c>
      <c r="AE15" s="12" t="e">
        <f t="shared" si="4"/>
        <v>#DIV/0!</v>
      </c>
      <c r="AF15" s="65">
        <f t="shared" si="11"/>
        <v>0</v>
      </c>
    </row>
    <row r="16" spans="1:32" ht="21" x14ac:dyDescent="0.35">
      <c r="A16" s="137">
        <f>Žiadosť!C23</f>
        <v>0</v>
      </c>
      <c r="B16" s="138"/>
      <c r="C16" s="139"/>
      <c r="D16" s="140"/>
      <c r="E16" s="141"/>
      <c r="F16" s="141"/>
      <c r="G16" s="67"/>
      <c r="H16" s="142"/>
      <c r="I16" s="142"/>
      <c r="J16" s="143"/>
      <c r="K16" s="143"/>
      <c r="L16" s="76">
        <f t="shared" si="0"/>
        <v>0</v>
      </c>
      <c r="M16" s="3"/>
      <c r="U16" s="65">
        <f t="shared" si="1"/>
        <v>1</v>
      </c>
      <c r="V16" s="65">
        <f t="shared" si="5"/>
        <v>0</v>
      </c>
      <c r="W16" s="65">
        <f t="shared" si="2"/>
        <v>0</v>
      </c>
      <c r="X16" s="65">
        <f t="shared" si="6"/>
        <v>0</v>
      </c>
      <c r="Y16" s="65">
        <f t="shared" si="6"/>
        <v>0</v>
      </c>
      <c r="Z16" s="65">
        <f t="shared" si="7"/>
        <v>0</v>
      </c>
      <c r="AA16" s="65">
        <f t="shared" si="8"/>
        <v>0</v>
      </c>
      <c r="AB16" s="65">
        <f t="shared" si="9"/>
        <v>0</v>
      </c>
      <c r="AC16" s="65">
        <f t="shared" si="10"/>
        <v>0</v>
      </c>
      <c r="AD16" s="65">
        <f t="shared" si="3"/>
        <v>0</v>
      </c>
      <c r="AE16" s="12" t="e">
        <f t="shared" si="4"/>
        <v>#DIV/0!</v>
      </c>
      <c r="AF16" s="65">
        <f t="shared" si="11"/>
        <v>0</v>
      </c>
    </row>
    <row r="17" spans="1:32" ht="21" x14ac:dyDescent="0.35">
      <c r="A17" s="137">
        <f>Žiadosť!C24</f>
        <v>0</v>
      </c>
      <c r="B17" s="138"/>
      <c r="C17" s="139"/>
      <c r="D17" s="140"/>
      <c r="E17" s="141"/>
      <c r="F17" s="141"/>
      <c r="G17" s="67"/>
      <c r="H17" s="142"/>
      <c r="I17" s="142"/>
      <c r="J17" s="143"/>
      <c r="K17" s="143"/>
      <c r="L17" s="76">
        <f t="shared" si="0"/>
        <v>0</v>
      </c>
      <c r="M17" s="3"/>
      <c r="U17" s="65">
        <f t="shared" si="1"/>
        <v>1</v>
      </c>
      <c r="V17" s="65">
        <f t="shared" si="5"/>
        <v>0</v>
      </c>
      <c r="W17" s="65">
        <f t="shared" si="2"/>
        <v>0</v>
      </c>
      <c r="X17" s="65">
        <f t="shared" si="6"/>
        <v>0</v>
      </c>
      <c r="Y17" s="65">
        <f t="shared" si="6"/>
        <v>0</v>
      </c>
      <c r="Z17" s="65">
        <f t="shared" si="7"/>
        <v>0</v>
      </c>
      <c r="AA17" s="65">
        <f t="shared" si="8"/>
        <v>0</v>
      </c>
      <c r="AB17" s="65">
        <f t="shared" si="9"/>
        <v>0</v>
      </c>
      <c r="AC17" s="65">
        <f t="shared" si="10"/>
        <v>0</v>
      </c>
      <c r="AD17" s="65">
        <f t="shared" si="3"/>
        <v>0</v>
      </c>
      <c r="AE17" s="12" t="e">
        <f t="shared" si="4"/>
        <v>#DIV/0!</v>
      </c>
      <c r="AF17" s="65">
        <f t="shared" si="11"/>
        <v>0</v>
      </c>
    </row>
    <row r="18" spans="1:32" ht="21.75" thickBot="1" x14ac:dyDescent="0.4">
      <c r="A18" s="146">
        <f>Žiadosť!C25</f>
        <v>0</v>
      </c>
      <c r="B18" s="147"/>
      <c r="C18" s="148"/>
      <c r="D18" s="149"/>
      <c r="E18" s="150"/>
      <c r="F18" s="150"/>
      <c r="G18" s="68"/>
      <c r="H18" s="151"/>
      <c r="I18" s="151"/>
      <c r="J18" s="145"/>
      <c r="K18" s="145"/>
      <c r="L18" s="77">
        <f t="shared" si="0"/>
        <v>0</v>
      </c>
      <c r="M18" s="3"/>
      <c r="U18" s="65">
        <f t="shared" si="1"/>
        <v>1</v>
      </c>
      <c r="V18" s="65">
        <f t="shared" si="5"/>
        <v>0</v>
      </c>
      <c r="W18" s="65">
        <f t="shared" si="2"/>
        <v>0</v>
      </c>
      <c r="X18" s="65">
        <f t="shared" si="6"/>
        <v>0</v>
      </c>
      <c r="Y18" s="65">
        <f t="shared" si="6"/>
        <v>0</v>
      </c>
      <c r="Z18" s="65">
        <f t="shared" si="7"/>
        <v>0</v>
      </c>
      <c r="AA18" s="65">
        <f t="shared" si="8"/>
        <v>0</v>
      </c>
      <c r="AB18" s="65">
        <f t="shared" si="9"/>
        <v>0</v>
      </c>
      <c r="AC18" s="65">
        <f t="shared" si="10"/>
        <v>0</v>
      </c>
      <c r="AD18" s="65">
        <f t="shared" si="3"/>
        <v>0</v>
      </c>
      <c r="AE18" s="12" t="e">
        <f t="shared" si="4"/>
        <v>#DIV/0!</v>
      </c>
      <c r="AF18" s="65">
        <f t="shared" si="11"/>
        <v>0</v>
      </c>
    </row>
    <row r="19" spans="1:32" ht="33" customHeight="1" thickBot="1" x14ac:dyDescent="0.3">
      <c r="A19" s="152">
        <f>IF(AD24&gt;1,"UPOZORNENIE! Pre každú iteráciu je možné zvoliť len jednu metódu zdieľania! Vyberte tú metódu zdieľania, ktorá bude použitá v tejto iterácii. Ak chcete použiť ďalšie metódy zdieľania - urobte tak v ďalších iteráciách.",M19)</f>
        <v>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4"/>
      <c r="M19" s="3"/>
    </row>
    <row r="20" spans="1:32" ht="37.5" customHeight="1" x14ac:dyDescent="0.25">
      <c r="A20" s="33"/>
      <c r="B20" s="34"/>
      <c r="C20" s="35"/>
      <c r="D20" s="155">
        <f>IF(D21=0,M19,"Dynamickú metódu zdieľania ste použili pre")</f>
        <v>0</v>
      </c>
      <c r="E20" s="155"/>
      <c r="F20" s="156"/>
      <c r="G20" s="157">
        <f>IF(G21=0,M19,"Prioritnú metódu zdieľania ste použili pre")</f>
        <v>0</v>
      </c>
      <c r="H20" s="158"/>
      <c r="I20" s="159"/>
      <c r="J20" s="157">
        <f>IF(J21=0,M19,"Statickú metódu zdieľania ste použili pre")</f>
        <v>0</v>
      </c>
      <c r="K20" s="158"/>
      <c r="L20" s="160"/>
      <c r="P20" s="5"/>
      <c r="R20" s="5"/>
      <c r="T20" s="5"/>
      <c r="U20" s="65" t="s">
        <v>72</v>
      </c>
      <c r="V20" s="65">
        <f>SUM(V9:V18)</f>
        <v>0</v>
      </c>
      <c r="W20" s="10">
        <f>SUM(W9:W18)</f>
        <v>0</v>
      </c>
      <c r="X20" s="11">
        <f>SUM(X9:X18)</f>
        <v>0</v>
      </c>
      <c r="Y20" s="65"/>
      <c r="Z20" s="65"/>
      <c r="AA20" s="65"/>
      <c r="AB20" s="65">
        <f>SUM(AB9:AB18)</f>
        <v>0</v>
      </c>
      <c r="AC20" s="10">
        <f>SUM(AC9:AC18)</f>
        <v>0</v>
      </c>
      <c r="AD20" s="65">
        <f>SUM(AD9:AD18)</f>
        <v>0</v>
      </c>
      <c r="AE20" s="13" t="e">
        <f>SUM(AE9:AE18)</f>
        <v>#DIV/0!</v>
      </c>
      <c r="AF20" s="65">
        <f>IFERROR(AE20,0)</f>
        <v>0</v>
      </c>
    </row>
    <row r="21" spans="1:32" x14ac:dyDescent="0.25">
      <c r="A21" s="23"/>
      <c r="C21" s="15"/>
      <c r="D21" s="78">
        <f>W20</f>
        <v>0</v>
      </c>
      <c r="E21" s="79">
        <f>IF(D21=0,,"z")</f>
        <v>0</v>
      </c>
      <c r="F21" s="80">
        <f>IF(D21=0,,V20)</f>
        <v>0</v>
      </c>
      <c r="G21" s="81">
        <f>X20</f>
        <v>0</v>
      </c>
      <c r="H21" s="79">
        <f>IF(G21=0,,"z")</f>
        <v>0</v>
      </c>
      <c r="I21" s="80">
        <f>IF(G21=0,,V20)</f>
        <v>0</v>
      </c>
      <c r="J21" s="81">
        <f>AC20</f>
        <v>0</v>
      </c>
      <c r="K21" s="78">
        <f>IF(J21=0,,"z")</f>
        <v>0</v>
      </c>
      <c r="L21" s="82">
        <f>IF(J21=0,,V20)</f>
        <v>0</v>
      </c>
      <c r="M21" s="40">
        <f>IF(J21=0,,Y20)</f>
        <v>0</v>
      </c>
      <c r="N21" s="5"/>
      <c r="P21" s="5"/>
      <c r="R21" s="5"/>
      <c r="T21" s="5"/>
    </row>
    <row r="22" spans="1:32" ht="15" customHeight="1" x14ac:dyDescent="0.25">
      <c r="A22" s="23"/>
      <c r="C22" s="15"/>
      <c r="D22" s="127">
        <f>IF(D21=0,,"odberných miest")</f>
        <v>0</v>
      </c>
      <c r="E22" s="127"/>
      <c r="F22" s="128"/>
      <c r="G22" s="129">
        <f>IF(G21=0,,"odberných miest")</f>
        <v>0</v>
      </c>
      <c r="H22" s="127"/>
      <c r="I22" s="128"/>
      <c r="J22" s="129">
        <f>IF(J21=0,,"odberných miest")</f>
        <v>0</v>
      </c>
      <c r="K22" s="127"/>
      <c r="L22" s="130"/>
      <c r="N22" s="5"/>
      <c r="P22" s="5"/>
      <c r="R22" s="5"/>
      <c r="T22" s="5"/>
      <c r="V22" s="5"/>
      <c r="X22" s="5"/>
    </row>
    <row r="23" spans="1:32" ht="15" customHeight="1" x14ac:dyDescent="0.25">
      <c r="A23" s="23"/>
      <c r="C23" s="15"/>
      <c r="D23" s="17"/>
      <c r="E23" s="17"/>
      <c r="F23" s="18"/>
      <c r="G23" s="16"/>
      <c r="H23" s="17"/>
      <c r="I23" s="18"/>
      <c r="J23" s="20"/>
      <c r="K23" s="21"/>
      <c r="L23" s="24"/>
      <c r="N23" s="5"/>
      <c r="P23" s="5"/>
      <c r="R23" s="5"/>
      <c r="T23" s="5"/>
      <c r="V23" s="5"/>
      <c r="X23" s="144">
        <f>SUM(H9:I18)</f>
        <v>0</v>
      </c>
      <c r="Y23" s="144"/>
      <c r="Z23" s="144"/>
      <c r="AA23" s="144"/>
      <c r="AB23" s="144"/>
      <c r="AE23" s="40" t="s">
        <v>78</v>
      </c>
    </row>
    <row r="24" spans="1:32" x14ac:dyDescent="0.25">
      <c r="A24" s="23"/>
      <c r="C24" s="15"/>
      <c r="D24" s="69"/>
      <c r="E24" s="69"/>
      <c r="F24" s="70"/>
      <c r="G24" s="131">
        <f>IF((G25&gt;0%)*AND(G25&lt;=100%),"Súčet pridelených podielov prebytkov elektriny",V23)</f>
        <v>0</v>
      </c>
      <c r="H24" s="132"/>
      <c r="I24" s="133"/>
      <c r="J24" s="22"/>
      <c r="L24" s="25"/>
      <c r="N24" s="5"/>
      <c r="P24" s="5"/>
      <c r="R24" s="5"/>
      <c r="T24" s="5"/>
      <c r="U24" s="40" t="s">
        <v>77</v>
      </c>
      <c r="V24" s="5"/>
      <c r="W24" s="40" t="b">
        <f>IF(W20&gt;0,1)</f>
        <v>0</v>
      </c>
      <c r="X24" s="40" t="b">
        <f>IF(X20&gt;0,1)</f>
        <v>0</v>
      </c>
      <c r="AC24" s="40" t="b">
        <f>IF(AC20&gt;0,1)</f>
        <v>0</v>
      </c>
      <c r="AD24" s="14">
        <f>W24+X24+AC24</f>
        <v>0</v>
      </c>
      <c r="AE24" s="71">
        <f>IF(W24+X24+AC24&gt;=1,1,0)</f>
        <v>0</v>
      </c>
    </row>
    <row r="25" spans="1:32" x14ac:dyDescent="0.25">
      <c r="A25" s="23"/>
      <c r="C25" s="15"/>
      <c r="F25" s="19"/>
      <c r="G25" s="134">
        <f>SUM(H9:I18)</f>
        <v>0</v>
      </c>
      <c r="H25" s="135"/>
      <c r="I25" s="136"/>
      <c r="J25" s="22"/>
      <c r="L25" s="25"/>
      <c r="N25" s="5"/>
      <c r="P25" s="5"/>
      <c r="R25" s="5"/>
      <c r="T25" s="5"/>
      <c r="V25" s="5"/>
      <c r="X25" s="5"/>
    </row>
    <row r="26" spans="1:32" ht="72.75" customHeight="1" x14ac:dyDescent="0.25">
      <c r="A26" s="23"/>
      <c r="C26" s="15"/>
      <c r="F26" s="19"/>
      <c r="G26" s="121" t="str">
        <f>IF(G25&gt;100%,"UPOZORNENIE! Jednotlivým odberným miestam ste pridelili viac ako 100% dostupných prebytkov elektriny. Upravte jednotlivé podiely tak aby ich súčet bol najviac 100%","")</f>
        <v/>
      </c>
      <c r="H26" s="122"/>
      <c r="I26" s="123"/>
      <c r="J26" s="22"/>
      <c r="L26" s="25"/>
      <c r="N26" s="5"/>
      <c r="O26" s="38"/>
      <c r="P26" s="5"/>
      <c r="R26" s="5"/>
      <c r="T26" s="5"/>
      <c r="V26" s="5"/>
      <c r="X26" s="5"/>
    </row>
    <row r="27" spans="1:32" ht="8.25" customHeight="1" x14ac:dyDescent="0.25">
      <c r="A27" s="23"/>
      <c r="C27" s="15"/>
      <c r="F27" s="19"/>
      <c r="G27" s="36"/>
      <c r="H27" s="45"/>
      <c r="I27" s="37"/>
      <c r="J27" s="22"/>
      <c r="L27" s="25"/>
      <c r="N27" s="5"/>
      <c r="P27" s="5"/>
      <c r="R27" s="5"/>
      <c r="T27" s="5"/>
      <c r="V27" s="5"/>
      <c r="X27" s="5"/>
    </row>
    <row r="28" spans="1:32" ht="75.75" customHeight="1" thickBot="1" x14ac:dyDescent="0.3">
      <c r="A28" s="26"/>
      <c r="B28" s="27"/>
      <c r="C28" s="28"/>
      <c r="D28" s="29"/>
      <c r="E28" s="29"/>
      <c r="F28" s="30"/>
      <c r="G28" s="124">
        <f>IF(AB20&gt;0,"UPOZORNENIE! Podiel na časti prerozdeľovaného množstva elektriny ste pridelili odbernému miestu, pre ktoré ste nezvolili prioritu (nepoužili ste ho v tejto metóde zdieľania)",0)</f>
        <v>0</v>
      </c>
      <c r="H28" s="125"/>
      <c r="I28" s="126"/>
      <c r="J28" s="31"/>
      <c r="K28" s="29"/>
      <c r="L28" s="32"/>
      <c r="N28" s="5"/>
      <c r="P28" s="5"/>
      <c r="R28" s="5"/>
      <c r="T28" s="5"/>
      <c r="V28" s="5"/>
      <c r="X28" s="5"/>
    </row>
    <row r="29" spans="1:32" ht="30.75" customHeight="1" x14ac:dyDescent="0.25">
      <c r="N29" s="5"/>
      <c r="P29" s="5"/>
      <c r="R29" s="5"/>
      <c r="T29" s="5"/>
      <c r="V29" s="5"/>
      <c r="X29" s="5"/>
    </row>
  </sheetData>
  <sheetProtection algorithmName="SHA-512" hashValue="w4zHau0M2GwuuCUF0NHT+ZZ97hMx45ryQ9OJ9dDCXCFrb81Bx0QedybnzCVaDZCEYVe5uBBNkhmO+1+ho4mHWA==" saltValue="AwbbgkoNxzQUk/qr5BSjYg==" spinCount="100000" sheet="1" objects="1" scenarios="1"/>
  <mergeCells count="81">
    <mergeCell ref="G26:I26"/>
    <mergeCell ref="G28:I28"/>
    <mergeCell ref="D22:F22"/>
    <mergeCell ref="G22:I22"/>
    <mergeCell ref="J22:L22"/>
    <mergeCell ref="G24:I24"/>
    <mergeCell ref="G25:I25"/>
    <mergeCell ref="A17:C17"/>
    <mergeCell ref="D17:F17"/>
    <mergeCell ref="H17:I17"/>
    <mergeCell ref="J17:K17"/>
    <mergeCell ref="X23:AB23"/>
    <mergeCell ref="J18:K18"/>
    <mergeCell ref="A18:C18"/>
    <mergeCell ref="D18:F18"/>
    <mergeCell ref="H18:I18"/>
    <mergeCell ref="A19:L19"/>
    <mergeCell ref="D20:F20"/>
    <mergeCell ref="G20:I20"/>
    <mergeCell ref="J20:L20"/>
    <mergeCell ref="A16:C16"/>
    <mergeCell ref="D16:F16"/>
    <mergeCell ref="H16:I16"/>
    <mergeCell ref="J16:K16"/>
    <mergeCell ref="A15:C15"/>
    <mergeCell ref="D15:F15"/>
    <mergeCell ref="H15:I15"/>
    <mergeCell ref="J15:K15"/>
    <mergeCell ref="A14:C14"/>
    <mergeCell ref="D14:F14"/>
    <mergeCell ref="H14:I14"/>
    <mergeCell ref="J14:K14"/>
    <mergeCell ref="Q14:S14"/>
    <mergeCell ref="Q12:S12"/>
    <mergeCell ref="A13:C13"/>
    <mergeCell ref="D13:F13"/>
    <mergeCell ref="H13:I13"/>
    <mergeCell ref="J13:K13"/>
    <mergeCell ref="Q13:S13"/>
    <mergeCell ref="A12:C12"/>
    <mergeCell ref="D12:F12"/>
    <mergeCell ref="H12:I12"/>
    <mergeCell ref="J12:K12"/>
    <mergeCell ref="A10:C10"/>
    <mergeCell ref="D10:F10"/>
    <mergeCell ref="H10:I10"/>
    <mergeCell ref="J10:K10"/>
    <mergeCell ref="Q10:S10"/>
    <mergeCell ref="A11:C11"/>
    <mergeCell ref="D11:F11"/>
    <mergeCell ref="H11:I11"/>
    <mergeCell ref="J11:K11"/>
    <mergeCell ref="Q11:S11"/>
    <mergeCell ref="Q8:S8"/>
    <mergeCell ref="U8:V8"/>
    <mergeCell ref="X8:AB8"/>
    <mergeCell ref="AC8:AF8"/>
    <mergeCell ref="A9:C9"/>
    <mergeCell ref="D9:F9"/>
    <mergeCell ref="H9:I9"/>
    <mergeCell ref="J9:K9"/>
    <mergeCell ref="Q9:S9"/>
    <mergeCell ref="A7:C7"/>
    <mergeCell ref="D7:F8"/>
    <mergeCell ref="G7:I7"/>
    <mergeCell ref="J7:L7"/>
    <mergeCell ref="A8:C8"/>
    <mergeCell ref="H8:I8"/>
    <mergeCell ref="J8:K8"/>
    <mergeCell ref="A5:C5"/>
    <mergeCell ref="D5:L5"/>
    <mergeCell ref="A6:C6"/>
    <mergeCell ref="D6:F6"/>
    <mergeCell ref="G6:I6"/>
    <mergeCell ref="J6:L6"/>
    <mergeCell ref="A2:D2"/>
    <mergeCell ref="E2:L2"/>
    <mergeCell ref="A3:D3"/>
    <mergeCell ref="E3:L3"/>
    <mergeCell ref="A4:C4"/>
    <mergeCell ref="D4:L4"/>
  </mergeCells>
  <dataValidations count="4">
    <dataValidation type="decimal" operator="lessThan" allowBlank="1" showInputMessage="1" showErrorMessage="1" errorTitle="UPOZORNENIE!" error="Maximálny podiel zostatku určeného na zdieľanie v konkrétnej iterácii nemôže byť väčší ako 100%" sqref="D5:E5" xr:uid="{5B7E898A-F339-4E0D-94DE-B8F798513CDD}">
      <formula1>100.01</formula1>
    </dataValidation>
    <dataValidation allowBlank="1" showInputMessage="1" sqref="G7:L7 A7 G8 D7" xr:uid="{D268210A-E89F-43C6-8C0C-C2EF045A424D}"/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1:C18 A9:A18 R10:S14 Q8:Q14 A19:C28" xr:uid="{6890944D-5FBF-4B0E-8CB7-8F3170CB9677}">
      <formula1>16</formula1>
    </dataValidation>
    <dataValidation type="decimal" errorStyle="warning" operator="greaterThan" allowBlank="1" showInputMessage="1" showErrorMessage="1" errorTitle="UPOZORNENIE" error="Súčet podielov elektriny je väčší ako 100%" sqref="F25:F28 F19" xr:uid="{104C2DC6-6A97-44ED-B715-6B2B65D56875}">
      <formula1>100.01</formula1>
    </dataValidation>
  </dataValidations>
  <printOptions horizontalCentered="1" verticalCentered="1"/>
  <pageMargins left="0.25" right="0.25" top="0.75" bottom="0.75" header="0.3" footer="0.3"/>
  <pageSetup paperSize="9" scale="8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A2C8567-CF42-49C4-9ED0-7FDD7E09599E}">
          <x14:formula1>
            <xm:f>'1.iterácia'!$A$30</xm:f>
          </x14:formula1>
          <xm:sqref>D9:F18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B4345-E3AC-4E66-8B1A-8191CE4D4C6A}">
  <sheetPr codeName="Hárok13">
    <tabColor rgb="FFFFC000"/>
    <pageSetUpPr fitToPage="1"/>
  </sheetPr>
  <dimension ref="A1:AG29"/>
  <sheetViews>
    <sheetView showGridLines="0" showZeros="0" zoomScale="90" zoomScaleNormal="90" workbookViewId="0">
      <selection activeCell="D4" sqref="D4:L4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9.5703125" style="40" customWidth="1"/>
    <col min="5" max="5" width="2.85546875" style="40" customWidth="1"/>
    <col min="6" max="6" width="9.28515625" style="40" customWidth="1"/>
    <col min="7" max="7" width="11.7109375" style="40" customWidth="1"/>
    <col min="8" max="8" width="2.42578125" style="40" customWidth="1"/>
    <col min="9" max="9" width="10.28515625" style="40" customWidth="1"/>
    <col min="10" max="10" width="11.85546875" style="40" customWidth="1"/>
    <col min="11" max="11" width="2.7109375" style="40" customWidth="1"/>
    <col min="12" max="12" width="11.85546875" style="40" customWidth="1"/>
    <col min="13" max="19" width="11.85546875" style="40" hidden="1" customWidth="1"/>
    <col min="20" max="21" width="7.7109375" style="40" hidden="1" customWidth="1"/>
    <col min="22" max="30" width="5.42578125" style="40" hidden="1" customWidth="1"/>
    <col min="31" max="31" width="8.85546875" style="40" hidden="1" customWidth="1"/>
    <col min="32" max="32" width="5.42578125" style="40" hidden="1" customWidth="1"/>
    <col min="33" max="33" width="5.42578125" style="3" hidden="1" customWidth="1"/>
    <col min="34" max="37" width="9.140625" style="3" customWidth="1"/>
    <col min="38" max="16384" width="9.140625" style="3"/>
  </cols>
  <sheetData>
    <row r="1" spans="1:32" ht="42.75" customHeight="1" thickBot="1" x14ac:dyDescent="0.3">
      <c r="B1" s="39" t="s">
        <v>0</v>
      </c>
      <c r="D1" s="42"/>
      <c r="E1" s="42"/>
      <c r="F1" s="42"/>
      <c r="G1" s="42"/>
      <c r="H1" s="42"/>
      <c r="I1" s="42"/>
      <c r="J1" s="42"/>
      <c r="K1" s="42"/>
      <c r="L1" s="2">
        <v>5</v>
      </c>
      <c r="M1" s="42"/>
      <c r="N1" s="42"/>
      <c r="O1" s="42"/>
      <c r="P1" s="42"/>
      <c r="Q1" s="42"/>
      <c r="R1" s="42"/>
      <c r="S1" s="42"/>
      <c r="T1" s="42"/>
      <c r="U1" s="43"/>
      <c r="V1" s="43"/>
    </row>
    <row r="2" spans="1:32" ht="18.75" x14ac:dyDescent="0.25">
      <c r="A2" s="198" t="s">
        <v>54</v>
      </c>
      <c r="B2" s="199"/>
      <c r="C2" s="199"/>
      <c r="D2" s="200"/>
      <c r="E2" s="201">
        <f>Žiadosť!$B$10</f>
        <v>0</v>
      </c>
      <c r="F2" s="202"/>
      <c r="G2" s="202"/>
      <c r="H2" s="202"/>
      <c r="I2" s="202"/>
      <c r="J2" s="202"/>
      <c r="K2" s="202"/>
      <c r="L2" s="203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204" t="s">
        <v>55</v>
      </c>
      <c r="B3" s="205"/>
      <c r="C3" s="205"/>
      <c r="D3" s="206"/>
      <c r="E3" s="207">
        <f>Žiadosť!$T$10</f>
        <v>0</v>
      </c>
      <c r="F3" s="208"/>
      <c r="G3" s="208"/>
      <c r="H3" s="208"/>
      <c r="I3" s="208"/>
      <c r="J3" s="208"/>
      <c r="K3" s="208"/>
      <c r="L3" s="209"/>
      <c r="M3" s="3"/>
      <c r="N3" s="3"/>
      <c r="O3" s="3"/>
      <c r="P3" s="3"/>
      <c r="Q3" s="3"/>
      <c r="R3" s="3"/>
      <c r="S3" s="3"/>
      <c r="T3" s="3"/>
    </row>
    <row r="4" spans="1:32" ht="26.25" x14ac:dyDescent="0.25">
      <c r="A4" s="210" t="s">
        <v>56</v>
      </c>
      <c r="B4" s="211"/>
      <c r="C4" s="212"/>
      <c r="D4" s="213">
        <v>7</v>
      </c>
      <c r="E4" s="213"/>
      <c r="F4" s="213"/>
      <c r="G4" s="213"/>
      <c r="H4" s="213"/>
      <c r="I4" s="213"/>
      <c r="J4" s="213"/>
      <c r="K4" s="213"/>
      <c r="L4" s="214"/>
      <c r="M4" s="3"/>
      <c r="N4" s="3"/>
      <c r="O4" s="3"/>
      <c r="P4" s="3"/>
      <c r="Q4" s="3"/>
      <c r="R4" s="3"/>
      <c r="S4" s="3"/>
      <c r="T4" s="3"/>
    </row>
    <row r="5" spans="1:32" ht="48" customHeight="1" x14ac:dyDescent="0.25">
      <c r="A5" s="187" t="s">
        <v>57</v>
      </c>
      <c r="B5" s="188"/>
      <c r="C5" s="189"/>
      <c r="D5" s="190"/>
      <c r="E5" s="190"/>
      <c r="F5" s="190"/>
      <c r="G5" s="190"/>
      <c r="H5" s="190"/>
      <c r="I5" s="190"/>
      <c r="J5" s="190"/>
      <c r="K5" s="190"/>
      <c r="L5" s="191"/>
      <c r="M5" s="3"/>
      <c r="N5" s="3"/>
      <c r="O5" s="3"/>
      <c r="P5" s="3"/>
      <c r="Q5" s="3"/>
      <c r="R5" s="3"/>
      <c r="S5" s="3"/>
      <c r="T5" s="3"/>
    </row>
    <row r="6" spans="1:32" ht="45.75" customHeight="1" x14ac:dyDescent="0.25">
      <c r="A6" s="192" t="s">
        <v>58</v>
      </c>
      <c r="B6" s="193"/>
      <c r="C6" s="194"/>
      <c r="D6" s="195" t="s">
        <v>59</v>
      </c>
      <c r="E6" s="195"/>
      <c r="F6" s="196"/>
      <c r="G6" s="196" t="s">
        <v>60</v>
      </c>
      <c r="H6" s="196"/>
      <c r="I6" s="196"/>
      <c r="J6" s="196" t="s">
        <v>61</v>
      </c>
      <c r="K6" s="196"/>
      <c r="L6" s="197"/>
      <c r="M6" s="3"/>
      <c r="N6" s="3"/>
      <c r="O6" s="3"/>
      <c r="P6" s="3"/>
      <c r="Q6" s="3"/>
      <c r="R6" s="3"/>
      <c r="S6" s="3"/>
      <c r="T6" s="3"/>
    </row>
    <row r="7" spans="1:32" ht="115.5" customHeight="1" x14ac:dyDescent="0.25">
      <c r="A7" s="172"/>
      <c r="B7" s="173"/>
      <c r="C7" s="174"/>
      <c r="D7" s="175" t="s">
        <v>62</v>
      </c>
      <c r="E7" s="176"/>
      <c r="F7" s="176"/>
      <c r="G7" s="179" t="s">
        <v>63</v>
      </c>
      <c r="H7" s="179"/>
      <c r="I7" s="179"/>
      <c r="J7" s="179" t="s">
        <v>64</v>
      </c>
      <c r="K7" s="179"/>
      <c r="L7" s="180"/>
      <c r="M7" s="3"/>
      <c r="N7" s="3"/>
      <c r="O7" s="3"/>
      <c r="P7" s="3"/>
      <c r="Q7" s="3"/>
      <c r="R7" s="3"/>
      <c r="S7" s="3"/>
      <c r="T7" s="3"/>
      <c r="U7" s="6"/>
      <c r="V7" s="9"/>
    </row>
    <row r="8" spans="1:32" ht="48.75" customHeight="1" thickBot="1" x14ac:dyDescent="0.4">
      <c r="A8" s="181" t="s">
        <v>65</v>
      </c>
      <c r="B8" s="182"/>
      <c r="C8" s="183"/>
      <c r="D8" s="177"/>
      <c r="E8" s="178"/>
      <c r="F8" s="178"/>
      <c r="G8" s="64" t="s">
        <v>66</v>
      </c>
      <c r="H8" s="184" t="s">
        <v>67</v>
      </c>
      <c r="I8" s="184"/>
      <c r="J8" s="185" t="s">
        <v>68</v>
      </c>
      <c r="K8" s="186"/>
      <c r="L8" s="44" t="s">
        <v>69</v>
      </c>
      <c r="M8" s="3"/>
      <c r="N8" s="3"/>
      <c r="O8" s="3"/>
      <c r="P8" s="3"/>
      <c r="Q8" s="161"/>
      <c r="R8" s="161"/>
      <c r="S8" s="161"/>
      <c r="T8" s="3"/>
      <c r="U8" s="162" t="s">
        <v>70</v>
      </c>
      <c r="V8" s="163"/>
      <c r="W8" s="65" t="s">
        <v>71</v>
      </c>
      <c r="X8" s="164" t="s">
        <v>60</v>
      </c>
      <c r="Y8" s="164"/>
      <c r="Z8" s="164"/>
      <c r="AA8" s="164"/>
      <c r="AB8" s="164"/>
      <c r="AC8" s="164" t="s">
        <v>61</v>
      </c>
      <c r="AD8" s="164"/>
      <c r="AE8" s="164"/>
      <c r="AF8" s="164"/>
    </row>
    <row r="9" spans="1:32" ht="21" x14ac:dyDescent="0.35">
      <c r="A9" s="165">
        <f>Žiadosť!C16</f>
        <v>0</v>
      </c>
      <c r="B9" s="166"/>
      <c r="C9" s="167"/>
      <c r="D9" s="168"/>
      <c r="E9" s="169"/>
      <c r="F9" s="169"/>
      <c r="G9" s="66"/>
      <c r="H9" s="170"/>
      <c r="I9" s="170"/>
      <c r="J9" s="171"/>
      <c r="K9" s="171"/>
      <c r="L9" s="75">
        <f t="shared" ref="L9:L18" si="0">AF9</f>
        <v>0</v>
      </c>
      <c r="M9" s="3"/>
      <c r="Q9" s="161"/>
      <c r="R9" s="161"/>
      <c r="S9" s="161"/>
      <c r="U9" s="65">
        <f t="shared" ref="U9:U18" si="1">LEN(A9)</f>
        <v>1</v>
      </c>
      <c r="V9" s="65">
        <f>IF(U9=16,1,0)</f>
        <v>0</v>
      </c>
      <c r="W9" s="65">
        <f t="shared" ref="W9:W18" si="2">LEN(D9)</f>
        <v>0</v>
      </c>
      <c r="X9" s="65">
        <f>LEN(G9)</f>
        <v>0</v>
      </c>
      <c r="Y9" s="65">
        <f>LEN(H9)</f>
        <v>0</v>
      </c>
      <c r="Z9" s="65">
        <f>IF(Y9&gt;0.1,1,0)</f>
        <v>0</v>
      </c>
      <c r="AA9" s="65">
        <f>X9-Z9</f>
        <v>0</v>
      </c>
      <c r="AB9" s="65">
        <f>IF(AA9=-1,1,0)</f>
        <v>0</v>
      </c>
      <c r="AC9" s="65">
        <f>IF(J9&gt;0,1,0)</f>
        <v>0</v>
      </c>
      <c r="AD9" s="65">
        <f t="shared" ref="AD9:AD18" si="3">J9</f>
        <v>0</v>
      </c>
      <c r="AE9" s="12" t="e">
        <f t="shared" ref="AE9:AE18" si="4">(J9/$AD$20)*100%</f>
        <v>#DIV/0!</v>
      </c>
      <c r="AF9" s="65">
        <f>IFERROR(AE9,0)</f>
        <v>0</v>
      </c>
    </row>
    <row r="10" spans="1:32" ht="21" x14ac:dyDescent="0.35">
      <c r="A10" s="137">
        <f>Žiadosť!C17</f>
        <v>0</v>
      </c>
      <c r="B10" s="138"/>
      <c r="C10" s="139"/>
      <c r="D10" s="140"/>
      <c r="E10" s="141"/>
      <c r="F10" s="141"/>
      <c r="G10" s="67"/>
      <c r="H10" s="142"/>
      <c r="I10" s="142"/>
      <c r="J10" s="143"/>
      <c r="K10" s="143"/>
      <c r="L10" s="76">
        <f t="shared" si="0"/>
        <v>0</v>
      </c>
      <c r="M10" s="3"/>
      <c r="Q10" s="161"/>
      <c r="R10" s="161"/>
      <c r="S10" s="161"/>
      <c r="U10" s="65">
        <f t="shared" si="1"/>
        <v>1</v>
      </c>
      <c r="V10" s="65">
        <f t="shared" ref="V10:V18" si="5">IF(U10=16,1,0)</f>
        <v>0</v>
      </c>
      <c r="W10" s="65">
        <f t="shared" si="2"/>
        <v>0</v>
      </c>
      <c r="X10" s="65">
        <f t="shared" ref="X10:Y18" si="6">LEN(G10)</f>
        <v>0</v>
      </c>
      <c r="Y10" s="65">
        <f t="shared" si="6"/>
        <v>0</v>
      </c>
      <c r="Z10" s="65">
        <f t="shared" ref="Z10:Z18" si="7">IF(Y10&gt;0.1,1,0)</f>
        <v>0</v>
      </c>
      <c r="AA10" s="65">
        <f t="shared" ref="AA10:AA18" si="8">X10-Z10</f>
        <v>0</v>
      </c>
      <c r="AB10" s="65">
        <f t="shared" ref="AB10:AB18" si="9">IF(AA10=-1,1,0)</f>
        <v>0</v>
      </c>
      <c r="AC10" s="65">
        <f t="shared" ref="AC10:AC18" si="10">IF(J10&gt;0,1,0)</f>
        <v>0</v>
      </c>
      <c r="AD10" s="65">
        <f t="shared" si="3"/>
        <v>0</v>
      </c>
      <c r="AE10" s="12" t="e">
        <f t="shared" si="4"/>
        <v>#DIV/0!</v>
      </c>
      <c r="AF10" s="65">
        <f t="shared" ref="AF10:AF18" si="11">IFERROR(AE10,0)</f>
        <v>0</v>
      </c>
    </row>
    <row r="11" spans="1:32" ht="21" x14ac:dyDescent="0.35">
      <c r="A11" s="137">
        <f>Žiadosť!C18</f>
        <v>0</v>
      </c>
      <c r="B11" s="138"/>
      <c r="C11" s="139"/>
      <c r="D11" s="140"/>
      <c r="E11" s="141"/>
      <c r="F11" s="141"/>
      <c r="G11" s="67"/>
      <c r="H11" s="142"/>
      <c r="I11" s="142"/>
      <c r="J11" s="143"/>
      <c r="K11" s="143"/>
      <c r="L11" s="76">
        <f t="shared" si="0"/>
        <v>0</v>
      </c>
      <c r="M11" s="3"/>
      <c r="Q11" s="161"/>
      <c r="R11" s="161"/>
      <c r="S11" s="161"/>
      <c r="U11" s="65">
        <f t="shared" si="1"/>
        <v>1</v>
      </c>
      <c r="V11" s="65">
        <f t="shared" si="5"/>
        <v>0</v>
      </c>
      <c r="W11" s="65">
        <f t="shared" si="2"/>
        <v>0</v>
      </c>
      <c r="X11" s="65">
        <f t="shared" si="6"/>
        <v>0</v>
      </c>
      <c r="Y11" s="65">
        <f t="shared" si="6"/>
        <v>0</v>
      </c>
      <c r="Z11" s="65">
        <f t="shared" si="7"/>
        <v>0</v>
      </c>
      <c r="AA11" s="65">
        <f t="shared" si="8"/>
        <v>0</v>
      </c>
      <c r="AB11" s="65">
        <f t="shared" si="9"/>
        <v>0</v>
      </c>
      <c r="AC11" s="65">
        <f t="shared" si="10"/>
        <v>0</v>
      </c>
      <c r="AD11" s="65">
        <f t="shared" si="3"/>
        <v>0</v>
      </c>
      <c r="AE11" s="12" t="e">
        <f t="shared" si="4"/>
        <v>#DIV/0!</v>
      </c>
      <c r="AF11" s="65">
        <f t="shared" si="11"/>
        <v>0</v>
      </c>
    </row>
    <row r="12" spans="1:32" ht="21" x14ac:dyDescent="0.35">
      <c r="A12" s="137">
        <f>Žiadosť!C19</f>
        <v>0</v>
      </c>
      <c r="B12" s="138"/>
      <c r="C12" s="139"/>
      <c r="D12" s="140"/>
      <c r="E12" s="141"/>
      <c r="F12" s="141"/>
      <c r="G12" s="67"/>
      <c r="H12" s="142"/>
      <c r="I12" s="142"/>
      <c r="J12" s="143"/>
      <c r="K12" s="143"/>
      <c r="L12" s="76">
        <f t="shared" si="0"/>
        <v>0</v>
      </c>
      <c r="M12" s="3"/>
      <c r="Q12" s="161"/>
      <c r="R12" s="161"/>
      <c r="S12" s="161"/>
      <c r="U12" s="65">
        <f t="shared" si="1"/>
        <v>1</v>
      </c>
      <c r="V12" s="65">
        <f t="shared" si="5"/>
        <v>0</v>
      </c>
      <c r="W12" s="65">
        <f t="shared" si="2"/>
        <v>0</v>
      </c>
      <c r="X12" s="65">
        <f t="shared" si="6"/>
        <v>0</v>
      </c>
      <c r="Y12" s="65">
        <f t="shared" si="6"/>
        <v>0</v>
      </c>
      <c r="Z12" s="65">
        <f t="shared" si="7"/>
        <v>0</v>
      </c>
      <c r="AA12" s="65">
        <f t="shared" si="8"/>
        <v>0</v>
      </c>
      <c r="AB12" s="65">
        <f t="shared" si="9"/>
        <v>0</v>
      </c>
      <c r="AC12" s="65">
        <f t="shared" si="10"/>
        <v>0</v>
      </c>
      <c r="AD12" s="65">
        <f t="shared" si="3"/>
        <v>0</v>
      </c>
      <c r="AE12" s="12" t="e">
        <f t="shared" si="4"/>
        <v>#DIV/0!</v>
      </c>
      <c r="AF12" s="65">
        <f t="shared" si="11"/>
        <v>0</v>
      </c>
    </row>
    <row r="13" spans="1:32" ht="21" x14ac:dyDescent="0.35">
      <c r="A13" s="137">
        <f>Žiadosť!C20</f>
        <v>0</v>
      </c>
      <c r="B13" s="138"/>
      <c r="C13" s="139"/>
      <c r="D13" s="140"/>
      <c r="E13" s="141"/>
      <c r="F13" s="141"/>
      <c r="G13" s="67"/>
      <c r="H13" s="142"/>
      <c r="I13" s="142"/>
      <c r="J13" s="143"/>
      <c r="K13" s="143"/>
      <c r="L13" s="76">
        <f t="shared" si="0"/>
        <v>0</v>
      </c>
      <c r="M13" s="3"/>
      <c r="Q13" s="161"/>
      <c r="R13" s="161"/>
      <c r="S13" s="161"/>
      <c r="U13" s="65">
        <f t="shared" si="1"/>
        <v>1</v>
      </c>
      <c r="V13" s="65">
        <f t="shared" si="5"/>
        <v>0</v>
      </c>
      <c r="W13" s="65">
        <f t="shared" si="2"/>
        <v>0</v>
      </c>
      <c r="X13" s="65">
        <f t="shared" si="6"/>
        <v>0</v>
      </c>
      <c r="Y13" s="65">
        <f t="shared" si="6"/>
        <v>0</v>
      </c>
      <c r="Z13" s="65">
        <f t="shared" si="7"/>
        <v>0</v>
      </c>
      <c r="AA13" s="65">
        <f t="shared" si="8"/>
        <v>0</v>
      </c>
      <c r="AB13" s="65">
        <f t="shared" si="9"/>
        <v>0</v>
      </c>
      <c r="AC13" s="65">
        <f t="shared" si="10"/>
        <v>0</v>
      </c>
      <c r="AD13" s="65">
        <f t="shared" si="3"/>
        <v>0</v>
      </c>
      <c r="AE13" s="12" t="e">
        <f t="shared" si="4"/>
        <v>#DIV/0!</v>
      </c>
      <c r="AF13" s="65">
        <f t="shared" si="11"/>
        <v>0</v>
      </c>
    </row>
    <row r="14" spans="1:32" ht="21" x14ac:dyDescent="0.35">
      <c r="A14" s="137">
        <f>Žiadosť!C21</f>
        <v>0</v>
      </c>
      <c r="B14" s="138"/>
      <c r="C14" s="139"/>
      <c r="D14" s="140"/>
      <c r="E14" s="141"/>
      <c r="F14" s="141"/>
      <c r="G14" s="67"/>
      <c r="H14" s="142"/>
      <c r="I14" s="142"/>
      <c r="J14" s="143"/>
      <c r="K14" s="143"/>
      <c r="L14" s="76">
        <f t="shared" si="0"/>
        <v>0</v>
      </c>
      <c r="M14" s="3"/>
      <c r="Q14" s="161"/>
      <c r="R14" s="161"/>
      <c r="S14" s="161"/>
      <c r="U14" s="65">
        <f t="shared" si="1"/>
        <v>1</v>
      </c>
      <c r="V14" s="65">
        <f t="shared" si="5"/>
        <v>0</v>
      </c>
      <c r="W14" s="65">
        <f t="shared" si="2"/>
        <v>0</v>
      </c>
      <c r="X14" s="65">
        <f t="shared" si="6"/>
        <v>0</v>
      </c>
      <c r="Y14" s="65">
        <f t="shared" si="6"/>
        <v>0</v>
      </c>
      <c r="Z14" s="65">
        <f t="shared" si="7"/>
        <v>0</v>
      </c>
      <c r="AA14" s="65">
        <f t="shared" si="8"/>
        <v>0</v>
      </c>
      <c r="AB14" s="65">
        <f t="shared" si="9"/>
        <v>0</v>
      </c>
      <c r="AC14" s="65">
        <f t="shared" si="10"/>
        <v>0</v>
      </c>
      <c r="AD14" s="65">
        <f t="shared" si="3"/>
        <v>0</v>
      </c>
      <c r="AE14" s="12" t="e">
        <f t="shared" si="4"/>
        <v>#DIV/0!</v>
      </c>
      <c r="AF14" s="65">
        <f t="shared" si="11"/>
        <v>0</v>
      </c>
    </row>
    <row r="15" spans="1:32" ht="21" x14ac:dyDescent="0.35">
      <c r="A15" s="137">
        <f>Žiadosť!C22</f>
        <v>0</v>
      </c>
      <c r="B15" s="138"/>
      <c r="C15" s="139"/>
      <c r="D15" s="140"/>
      <c r="E15" s="141"/>
      <c r="F15" s="141"/>
      <c r="G15" s="67"/>
      <c r="H15" s="142"/>
      <c r="I15" s="142"/>
      <c r="J15" s="143"/>
      <c r="K15" s="143"/>
      <c r="L15" s="76">
        <f t="shared" si="0"/>
        <v>0</v>
      </c>
      <c r="M15" s="3"/>
      <c r="U15" s="65">
        <f t="shared" si="1"/>
        <v>1</v>
      </c>
      <c r="V15" s="65">
        <f t="shared" si="5"/>
        <v>0</v>
      </c>
      <c r="W15" s="65">
        <f t="shared" si="2"/>
        <v>0</v>
      </c>
      <c r="X15" s="65">
        <f t="shared" si="6"/>
        <v>0</v>
      </c>
      <c r="Y15" s="65">
        <f t="shared" si="6"/>
        <v>0</v>
      </c>
      <c r="Z15" s="65">
        <f t="shared" si="7"/>
        <v>0</v>
      </c>
      <c r="AA15" s="65">
        <f t="shared" si="8"/>
        <v>0</v>
      </c>
      <c r="AB15" s="65">
        <f t="shared" si="9"/>
        <v>0</v>
      </c>
      <c r="AC15" s="65">
        <f t="shared" si="10"/>
        <v>0</v>
      </c>
      <c r="AD15" s="65">
        <f t="shared" si="3"/>
        <v>0</v>
      </c>
      <c r="AE15" s="12" t="e">
        <f t="shared" si="4"/>
        <v>#DIV/0!</v>
      </c>
      <c r="AF15" s="65">
        <f t="shared" si="11"/>
        <v>0</v>
      </c>
    </row>
    <row r="16" spans="1:32" ht="21" x14ac:dyDescent="0.35">
      <c r="A16" s="137">
        <f>Žiadosť!C23</f>
        <v>0</v>
      </c>
      <c r="B16" s="138"/>
      <c r="C16" s="139"/>
      <c r="D16" s="140"/>
      <c r="E16" s="141"/>
      <c r="F16" s="141"/>
      <c r="G16" s="67"/>
      <c r="H16" s="142"/>
      <c r="I16" s="142"/>
      <c r="J16" s="143"/>
      <c r="K16" s="143"/>
      <c r="L16" s="76">
        <f t="shared" si="0"/>
        <v>0</v>
      </c>
      <c r="M16" s="3"/>
      <c r="U16" s="65">
        <f t="shared" si="1"/>
        <v>1</v>
      </c>
      <c r="V16" s="65">
        <f t="shared" si="5"/>
        <v>0</v>
      </c>
      <c r="W16" s="65">
        <f t="shared" si="2"/>
        <v>0</v>
      </c>
      <c r="X16" s="65">
        <f t="shared" si="6"/>
        <v>0</v>
      </c>
      <c r="Y16" s="65">
        <f t="shared" si="6"/>
        <v>0</v>
      </c>
      <c r="Z16" s="65">
        <f t="shared" si="7"/>
        <v>0</v>
      </c>
      <c r="AA16" s="65">
        <f t="shared" si="8"/>
        <v>0</v>
      </c>
      <c r="AB16" s="65">
        <f t="shared" si="9"/>
        <v>0</v>
      </c>
      <c r="AC16" s="65">
        <f t="shared" si="10"/>
        <v>0</v>
      </c>
      <c r="AD16" s="65">
        <f t="shared" si="3"/>
        <v>0</v>
      </c>
      <c r="AE16" s="12" t="e">
        <f t="shared" si="4"/>
        <v>#DIV/0!</v>
      </c>
      <c r="AF16" s="65">
        <f t="shared" si="11"/>
        <v>0</v>
      </c>
    </row>
    <row r="17" spans="1:32" ht="21" x14ac:dyDescent="0.35">
      <c r="A17" s="137">
        <f>Žiadosť!C24</f>
        <v>0</v>
      </c>
      <c r="B17" s="138"/>
      <c r="C17" s="139"/>
      <c r="D17" s="140"/>
      <c r="E17" s="141"/>
      <c r="F17" s="141"/>
      <c r="G17" s="67"/>
      <c r="H17" s="142"/>
      <c r="I17" s="142"/>
      <c r="J17" s="143"/>
      <c r="K17" s="143"/>
      <c r="L17" s="76">
        <f t="shared" si="0"/>
        <v>0</v>
      </c>
      <c r="M17" s="3"/>
      <c r="U17" s="65">
        <f t="shared" si="1"/>
        <v>1</v>
      </c>
      <c r="V17" s="65">
        <f t="shared" si="5"/>
        <v>0</v>
      </c>
      <c r="W17" s="65">
        <f t="shared" si="2"/>
        <v>0</v>
      </c>
      <c r="X17" s="65">
        <f t="shared" si="6"/>
        <v>0</v>
      </c>
      <c r="Y17" s="65">
        <f t="shared" si="6"/>
        <v>0</v>
      </c>
      <c r="Z17" s="65">
        <f t="shared" si="7"/>
        <v>0</v>
      </c>
      <c r="AA17" s="65">
        <f t="shared" si="8"/>
        <v>0</v>
      </c>
      <c r="AB17" s="65">
        <f t="shared" si="9"/>
        <v>0</v>
      </c>
      <c r="AC17" s="65">
        <f t="shared" si="10"/>
        <v>0</v>
      </c>
      <c r="AD17" s="65">
        <f t="shared" si="3"/>
        <v>0</v>
      </c>
      <c r="AE17" s="12" t="e">
        <f t="shared" si="4"/>
        <v>#DIV/0!</v>
      </c>
      <c r="AF17" s="65">
        <f t="shared" si="11"/>
        <v>0</v>
      </c>
    </row>
    <row r="18" spans="1:32" ht="21.75" thickBot="1" x14ac:dyDescent="0.4">
      <c r="A18" s="146">
        <f>Žiadosť!C25</f>
        <v>0</v>
      </c>
      <c r="B18" s="147"/>
      <c r="C18" s="148"/>
      <c r="D18" s="149"/>
      <c r="E18" s="150"/>
      <c r="F18" s="150"/>
      <c r="G18" s="68"/>
      <c r="H18" s="151"/>
      <c r="I18" s="151"/>
      <c r="J18" s="145"/>
      <c r="K18" s="145"/>
      <c r="L18" s="77">
        <f t="shared" si="0"/>
        <v>0</v>
      </c>
      <c r="M18" s="3"/>
      <c r="U18" s="65">
        <f t="shared" si="1"/>
        <v>1</v>
      </c>
      <c r="V18" s="65">
        <f t="shared" si="5"/>
        <v>0</v>
      </c>
      <c r="W18" s="65">
        <f t="shared" si="2"/>
        <v>0</v>
      </c>
      <c r="X18" s="65">
        <f t="shared" si="6"/>
        <v>0</v>
      </c>
      <c r="Y18" s="65">
        <f t="shared" si="6"/>
        <v>0</v>
      </c>
      <c r="Z18" s="65">
        <f t="shared" si="7"/>
        <v>0</v>
      </c>
      <c r="AA18" s="65">
        <f t="shared" si="8"/>
        <v>0</v>
      </c>
      <c r="AB18" s="65">
        <f t="shared" si="9"/>
        <v>0</v>
      </c>
      <c r="AC18" s="65">
        <f t="shared" si="10"/>
        <v>0</v>
      </c>
      <c r="AD18" s="65">
        <f t="shared" si="3"/>
        <v>0</v>
      </c>
      <c r="AE18" s="12" t="e">
        <f t="shared" si="4"/>
        <v>#DIV/0!</v>
      </c>
      <c r="AF18" s="65">
        <f t="shared" si="11"/>
        <v>0</v>
      </c>
    </row>
    <row r="19" spans="1:32" ht="33" customHeight="1" thickBot="1" x14ac:dyDescent="0.3">
      <c r="A19" s="152">
        <f>IF(AD24&gt;1,"UPOZORNENIE! Pre každú iteráciu je možné zvoliť len jednu metódu zdieľania! Vyberte tú metódu zdieľania, ktorá bude použitá v tejto iterácii. Ak chcete použiť ďalšie metódy zdieľania - urobte tak v ďalších iteráciách.",M19)</f>
        <v>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4"/>
      <c r="M19" s="3"/>
    </row>
    <row r="20" spans="1:32" ht="37.5" customHeight="1" x14ac:dyDescent="0.25">
      <c r="A20" s="33"/>
      <c r="B20" s="34"/>
      <c r="C20" s="35"/>
      <c r="D20" s="155">
        <f>IF(D21=0,M19,"Dynamickú metódu zdieľania ste použili pre")</f>
        <v>0</v>
      </c>
      <c r="E20" s="155"/>
      <c r="F20" s="156"/>
      <c r="G20" s="157">
        <f>IF(G21=0,M19,"Prioritnú metódu zdieľania ste použili pre")</f>
        <v>0</v>
      </c>
      <c r="H20" s="158"/>
      <c r="I20" s="159"/>
      <c r="J20" s="157">
        <f>IF(J21=0,M19,"Statickú metódu zdieľania ste použili pre")</f>
        <v>0</v>
      </c>
      <c r="K20" s="158"/>
      <c r="L20" s="160"/>
      <c r="P20" s="5"/>
      <c r="R20" s="5"/>
      <c r="T20" s="5"/>
      <c r="U20" s="65" t="s">
        <v>72</v>
      </c>
      <c r="V20" s="65">
        <f>SUM(V9:V18)</f>
        <v>0</v>
      </c>
      <c r="W20" s="10">
        <f>SUM(W9:W18)</f>
        <v>0</v>
      </c>
      <c r="X20" s="11">
        <f>SUM(X9:X18)</f>
        <v>0</v>
      </c>
      <c r="Y20" s="65"/>
      <c r="Z20" s="65"/>
      <c r="AA20" s="65"/>
      <c r="AB20" s="65">
        <f>SUM(AB9:AB18)</f>
        <v>0</v>
      </c>
      <c r="AC20" s="10">
        <f>SUM(AC9:AC18)</f>
        <v>0</v>
      </c>
      <c r="AD20" s="65">
        <f>SUM(AD9:AD18)</f>
        <v>0</v>
      </c>
      <c r="AE20" s="13" t="e">
        <f>SUM(AE9:AE18)</f>
        <v>#DIV/0!</v>
      </c>
      <c r="AF20" s="65">
        <f>IFERROR(AE20,0)</f>
        <v>0</v>
      </c>
    </row>
    <row r="21" spans="1:32" x14ac:dyDescent="0.25">
      <c r="A21" s="23"/>
      <c r="C21" s="15"/>
      <c r="D21" s="78">
        <f>W20</f>
        <v>0</v>
      </c>
      <c r="E21" s="79">
        <f>IF(D21=0,,"z")</f>
        <v>0</v>
      </c>
      <c r="F21" s="80">
        <f>IF(D21=0,,V20)</f>
        <v>0</v>
      </c>
      <c r="G21" s="81">
        <f>X20</f>
        <v>0</v>
      </c>
      <c r="H21" s="79">
        <f>IF(G21=0,,"z")</f>
        <v>0</v>
      </c>
      <c r="I21" s="80">
        <f>IF(G21=0,,V20)</f>
        <v>0</v>
      </c>
      <c r="J21" s="81">
        <f>AC20</f>
        <v>0</v>
      </c>
      <c r="K21" s="78">
        <f>IF(J21=0,,"z")</f>
        <v>0</v>
      </c>
      <c r="L21" s="82">
        <f>IF(J21=0,,V20)</f>
        <v>0</v>
      </c>
      <c r="M21" s="40">
        <f>IF(J21=0,,Y20)</f>
        <v>0</v>
      </c>
      <c r="N21" s="5"/>
      <c r="P21" s="5"/>
      <c r="R21" s="5"/>
      <c r="T21" s="5"/>
    </row>
    <row r="22" spans="1:32" ht="15" customHeight="1" x14ac:dyDescent="0.25">
      <c r="A22" s="23"/>
      <c r="C22" s="15"/>
      <c r="D22" s="127">
        <f>IF(D21=0,,"odberných miest")</f>
        <v>0</v>
      </c>
      <c r="E22" s="127"/>
      <c r="F22" s="128"/>
      <c r="G22" s="129">
        <f>IF(G21=0,,"odberných miest")</f>
        <v>0</v>
      </c>
      <c r="H22" s="127"/>
      <c r="I22" s="128"/>
      <c r="J22" s="129">
        <f>IF(J21=0,,"odberných miest")</f>
        <v>0</v>
      </c>
      <c r="K22" s="127"/>
      <c r="L22" s="130"/>
      <c r="N22" s="5"/>
      <c r="P22" s="5"/>
      <c r="R22" s="5"/>
      <c r="T22" s="5"/>
      <c r="V22" s="5"/>
      <c r="X22" s="5"/>
    </row>
    <row r="23" spans="1:32" ht="15" customHeight="1" x14ac:dyDescent="0.25">
      <c r="A23" s="23"/>
      <c r="C23" s="15"/>
      <c r="D23" s="17"/>
      <c r="E23" s="17"/>
      <c r="F23" s="18"/>
      <c r="G23" s="16"/>
      <c r="H23" s="17"/>
      <c r="I23" s="18"/>
      <c r="J23" s="20"/>
      <c r="K23" s="21"/>
      <c r="L23" s="24"/>
      <c r="N23" s="5"/>
      <c r="P23" s="5"/>
      <c r="R23" s="5"/>
      <c r="T23" s="5"/>
      <c r="V23" s="5"/>
      <c r="X23" s="144">
        <f>SUM(H9:I18)</f>
        <v>0</v>
      </c>
      <c r="Y23" s="144"/>
      <c r="Z23" s="144"/>
      <c r="AA23" s="144"/>
      <c r="AB23" s="144"/>
      <c r="AE23" s="40" t="s">
        <v>78</v>
      </c>
    </row>
    <row r="24" spans="1:32" x14ac:dyDescent="0.25">
      <c r="A24" s="23"/>
      <c r="C24" s="15"/>
      <c r="D24" s="69"/>
      <c r="E24" s="69"/>
      <c r="F24" s="70"/>
      <c r="G24" s="131">
        <f>IF((G25&gt;0%)*AND(G25&lt;=100%),"Súčet pridelených podielov prebytkov elektriny",V23)</f>
        <v>0</v>
      </c>
      <c r="H24" s="132"/>
      <c r="I24" s="133"/>
      <c r="J24" s="22"/>
      <c r="L24" s="25"/>
      <c r="N24" s="5"/>
      <c r="P24" s="5"/>
      <c r="R24" s="5"/>
      <c r="T24" s="5"/>
      <c r="U24" s="40" t="s">
        <v>77</v>
      </c>
      <c r="V24" s="5"/>
      <c r="W24" s="40" t="b">
        <f>IF(W20&gt;0,1)</f>
        <v>0</v>
      </c>
      <c r="X24" s="40" t="b">
        <f>IF(X20&gt;0,1)</f>
        <v>0</v>
      </c>
      <c r="AC24" s="40" t="b">
        <f>IF(AC20&gt;0,1)</f>
        <v>0</v>
      </c>
      <c r="AD24" s="14">
        <f>W24+X24+AC24</f>
        <v>0</v>
      </c>
      <c r="AE24" s="71">
        <f>IF(W24+X24+AC24&gt;=1,1,0)</f>
        <v>0</v>
      </c>
    </row>
    <row r="25" spans="1:32" x14ac:dyDescent="0.25">
      <c r="A25" s="23"/>
      <c r="C25" s="15"/>
      <c r="F25" s="19"/>
      <c r="G25" s="134">
        <f>SUM(H9:I18)</f>
        <v>0</v>
      </c>
      <c r="H25" s="135"/>
      <c r="I25" s="136"/>
      <c r="J25" s="22"/>
      <c r="L25" s="25"/>
      <c r="N25" s="5"/>
      <c r="P25" s="5"/>
      <c r="R25" s="5"/>
      <c r="T25" s="5"/>
      <c r="V25" s="5"/>
      <c r="X25" s="5"/>
    </row>
    <row r="26" spans="1:32" ht="72.75" customHeight="1" x14ac:dyDescent="0.25">
      <c r="A26" s="23"/>
      <c r="C26" s="15"/>
      <c r="F26" s="19"/>
      <c r="G26" s="121" t="str">
        <f>IF(G25&gt;100%,"UPOZORNENIE! Jednotlivým odberným miestam ste pridelili viac ako 100% dostupných prebytkov elektriny. Upravte jednotlivé podiely tak aby ich súčet bol najviac 100%","")</f>
        <v/>
      </c>
      <c r="H26" s="122"/>
      <c r="I26" s="123"/>
      <c r="J26" s="22"/>
      <c r="L26" s="25"/>
      <c r="N26" s="5"/>
      <c r="O26" s="38"/>
      <c r="P26" s="5"/>
      <c r="R26" s="5"/>
      <c r="T26" s="5"/>
      <c r="V26" s="5"/>
      <c r="X26" s="5"/>
    </row>
    <row r="27" spans="1:32" ht="8.25" customHeight="1" x14ac:dyDescent="0.25">
      <c r="A27" s="23"/>
      <c r="C27" s="15"/>
      <c r="F27" s="19"/>
      <c r="G27" s="36"/>
      <c r="H27" s="45"/>
      <c r="I27" s="37"/>
      <c r="J27" s="22"/>
      <c r="L27" s="25"/>
      <c r="N27" s="5"/>
      <c r="P27" s="5"/>
      <c r="R27" s="5"/>
      <c r="T27" s="5"/>
      <c r="V27" s="5"/>
      <c r="X27" s="5"/>
    </row>
    <row r="28" spans="1:32" ht="75.75" customHeight="1" thickBot="1" x14ac:dyDescent="0.3">
      <c r="A28" s="26"/>
      <c r="B28" s="27"/>
      <c r="C28" s="28"/>
      <c r="D28" s="29"/>
      <c r="E28" s="29"/>
      <c r="F28" s="30"/>
      <c r="G28" s="124">
        <f>IF(AB20&gt;0,"UPOZORNENIE! Podiel na časti prerozdeľovaného množstva elektriny ste pridelili odbernému miestu, pre ktoré ste nezvolili prioritu (nepoužili ste ho v tejto metóde zdieľania)",0)</f>
        <v>0</v>
      </c>
      <c r="H28" s="125"/>
      <c r="I28" s="126"/>
      <c r="J28" s="31"/>
      <c r="K28" s="29"/>
      <c r="L28" s="32"/>
      <c r="N28" s="5"/>
      <c r="P28" s="5"/>
      <c r="R28" s="5"/>
      <c r="T28" s="5"/>
      <c r="V28" s="5"/>
      <c r="X28" s="5"/>
    </row>
    <row r="29" spans="1:32" ht="30.75" customHeight="1" x14ac:dyDescent="0.25">
      <c r="N29" s="5"/>
      <c r="P29" s="5"/>
      <c r="R29" s="5"/>
      <c r="T29" s="5"/>
      <c r="V29" s="5"/>
      <c r="X29" s="5"/>
    </row>
  </sheetData>
  <sheetProtection algorithmName="SHA-512" hashValue="OEW95wHasXEcQjFW8Qij0fds0T4HEkjH4wiwHaFksN88oG58K6nTDnT+EzAtHyHPHe08VaIH6qtZhSvNo0478g==" saltValue="ZRs2P38z0M9Ll4c8+EoQsA==" spinCount="100000" sheet="1" objects="1" scenarios="1"/>
  <mergeCells count="81">
    <mergeCell ref="G26:I26"/>
    <mergeCell ref="G28:I28"/>
    <mergeCell ref="D22:F22"/>
    <mergeCell ref="G22:I22"/>
    <mergeCell ref="J22:L22"/>
    <mergeCell ref="G24:I24"/>
    <mergeCell ref="G25:I25"/>
    <mergeCell ref="A17:C17"/>
    <mergeCell ref="D17:F17"/>
    <mergeCell ref="H17:I17"/>
    <mergeCell ref="J17:K17"/>
    <mergeCell ref="X23:AB23"/>
    <mergeCell ref="J18:K18"/>
    <mergeCell ref="A18:C18"/>
    <mergeCell ref="D18:F18"/>
    <mergeCell ref="H18:I18"/>
    <mergeCell ref="A19:L19"/>
    <mergeCell ref="D20:F20"/>
    <mergeCell ref="G20:I20"/>
    <mergeCell ref="J20:L20"/>
    <mergeCell ref="A16:C16"/>
    <mergeCell ref="D16:F16"/>
    <mergeCell ref="H16:I16"/>
    <mergeCell ref="J16:K16"/>
    <mergeCell ref="A15:C15"/>
    <mergeCell ref="D15:F15"/>
    <mergeCell ref="H15:I15"/>
    <mergeCell ref="J15:K15"/>
    <mergeCell ref="A14:C14"/>
    <mergeCell ref="D14:F14"/>
    <mergeCell ref="H14:I14"/>
    <mergeCell ref="J14:K14"/>
    <mergeCell ref="Q14:S14"/>
    <mergeCell ref="Q12:S12"/>
    <mergeCell ref="A13:C13"/>
    <mergeCell ref="D13:F13"/>
    <mergeCell ref="H13:I13"/>
    <mergeCell ref="J13:K13"/>
    <mergeCell ref="Q13:S13"/>
    <mergeCell ref="A12:C12"/>
    <mergeCell ref="D12:F12"/>
    <mergeCell ref="H12:I12"/>
    <mergeCell ref="J12:K12"/>
    <mergeCell ref="A10:C10"/>
    <mergeCell ref="D10:F10"/>
    <mergeCell ref="H10:I10"/>
    <mergeCell ref="J10:K10"/>
    <mergeCell ref="Q10:S10"/>
    <mergeCell ref="A11:C11"/>
    <mergeCell ref="D11:F11"/>
    <mergeCell ref="H11:I11"/>
    <mergeCell ref="J11:K11"/>
    <mergeCell ref="Q11:S11"/>
    <mergeCell ref="Q8:S8"/>
    <mergeCell ref="U8:V8"/>
    <mergeCell ref="X8:AB8"/>
    <mergeCell ref="AC8:AF8"/>
    <mergeCell ref="A9:C9"/>
    <mergeCell ref="D9:F9"/>
    <mergeCell ref="H9:I9"/>
    <mergeCell ref="J9:K9"/>
    <mergeCell ref="Q9:S9"/>
    <mergeCell ref="A7:C7"/>
    <mergeCell ref="D7:F8"/>
    <mergeCell ref="G7:I7"/>
    <mergeCell ref="J7:L7"/>
    <mergeCell ref="A8:C8"/>
    <mergeCell ref="H8:I8"/>
    <mergeCell ref="J8:K8"/>
    <mergeCell ref="A5:C5"/>
    <mergeCell ref="D5:L5"/>
    <mergeCell ref="A6:C6"/>
    <mergeCell ref="D6:F6"/>
    <mergeCell ref="G6:I6"/>
    <mergeCell ref="J6:L6"/>
    <mergeCell ref="A2:D2"/>
    <mergeCell ref="E2:L2"/>
    <mergeCell ref="A3:D3"/>
    <mergeCell ref="E3:L3"/>
    <mergeCell ref="A4:C4"/>
    <mergeCell ref="D4:L4"/>
  </mergeCells>
  <dataValidations count="4">
    <dataValidation type="decimal" errorStyle="warning" operator="greaterThan" allowBlank="1" showInputMessage="1" showErrorMessage="1" errorTitle="UPOZORNENIE" error="Súčet podielov elektriny je väčší ako 100%" sqref="F25:F28 F19" xr:uid="{EA97F38D-38E0-4A38-9347-02B15CBBB2FD}">
      <formula1>100.01</formula1>
    </dataValidation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1:C18 A9:A18 R10:S14 Q8:Q14 A19:C28" xr:uid="{7A5369E5-8B36-423F-8491-341E457F978C}">
      <formula1>16</formula1>
    </dataValidation>
    <dataValidation allowBlank="1" showInputMessage="1" sqref="G7:L7 A7 G8 D7" xr:uid="{888B3193-61F7-4D30-82B3-14830D99F847}"/>
    <dataValidation type="decimal" operator="lessThan" allowBlank="1" showInputMessage="1" showErrorMessage="1" errorTitle="UPOZORNENIE!" error="Maximálny podiel zostatku určeného na zdieľanie v konkrétnej iterácii nemôže byť väčší ako 100%" sqref="D5:E5" xr:uid="{656BC687-C2DB-46D2-A9A6-8BB5CA333BFD}">
      <formula1>100.01</formula1>
    </dataValidation>
  </dataValidations>
  <printOptions horizontalCentered="1" verticalCentered="1"/>
  <pageMargins left="0.25" right="0.25" top="0.75" bottom="0.75" header="0.3" footer="0.3"/>
  <pageSetup paperSize="9" scale="8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4CACC23-7737-4DC7-A1D2-7DDD423751E1}">
          <x14:formula1>
            <xm:f>'1.iterácia'!$A$30</xm:f>
          </x14:formula1>
          <xm:sqref>D9:F18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FE471-F291-402D-A0A9-2260F43B1917}">
  <sheetPr codeName="Hárok14">
    <tabColor rgb="FFFFC000"/>
    <pageSetUpPr fitToPage="1"/>
  </sheetPr>
  <dimension ref="A1:AG29"/>
  <sheetViews>
    <sheetView showGridLines="0" showZeros="0" zoomScale="90" zoomScaleNormal="90" workbookViewId="0">
      <selection activeCell="AJ7" sqref="AJ7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9.5703125" style="40" customWidth="1"/>
    <col min="5" max="5" width="2.85546875" style="40" customWidth="1"/>
    <col min="6" max="6" width="9.28515625" style="40" customWidth="1"/>
    <col min="7" max="7" width="11.7109375" style="40" customWidth="1"/>
    <col min="8" max="8" width="2.42578125" style="40" customWidth="1"/>
    <col min="9" max="9" width="10.28515625" style="40" customWidth="1"/>
    <col min="10" max="10" width="11.85546875" style="40" customWidth="1"/>
    <col min="11" max="11" width="2.7109375" style="40" customWidth="1"/>
    <col min="12" max="12" width="11.85546875" style="40" customWidth="1"/>
    <col min="13" max="19" width="11.85546875" style="40" hidden="1" customWidth="1"/>
    <col min="20" max="21" width="7.7109375" style="40" hidden="1" customWidth="1"/>
    <col min="22" max="30" width="5.42578125" style="40" hidden="1" customWidth="1"/>
    <col min="31" max="31" width="8.85546875" style="40" hidden="1" customWidth="1"/>
    <col min="32" max="32" width="5.42578125" style="40" hidden="1" customWidth="1"/>
    <col min="33" max="33" width="5.42578125" style="3" hidden="1" customWidth="1"/>
    <col min="34" max="37" width="9.140625" style="3" customWidth="1"/>
    <col min="38" max="16384" width="9.140625" style="3"/>
  </cols>
  <sheetData>
    <row r="1" spans="1:32" ht="42.75" customHeight="1" thickBot="1" x14ac:dyDescent="0.3">
      <c r="B1" s="39" t="s">
        <v>0</v>
      </c>
      <c r="D1" s="42"/>
      <c r="E1" s="42"/>
      <c r="F1" s="42"/>
      <c r="G1" s="42"/>
      <c r="H1" s="42"/>
      <c r="I1" s="42"/>
      <c r="J1" s="42"/>
      <c r="K1" s="42"/>
      <c r="L1" s="2">
        <v>5</v>
      </c>
      <c r="M1" s="42"/>
      <c r="N1" s="42"/>
      <c r="O1" s="42"/>
      <c r="P1" s="42"/>
      <c r="Q1" s="42"/>
      <c r="R1" s="42"/>
      <c r="S1" s="42"/>
      <c r="T1" s="42"/>
      <c r="U1" s="43"/>
      <c r="V1" s="43"/>
    </row>
    <row r="2" spans="1:32" ht="18.75" x14ac:dyDescent="0.25">
      <c r="A2" s="198" t="s">
        <v>54</v>
      </c>
      <c r="B2" s="199"/>
      <c r="C2" s="199"/>
      <c r="D2" s="200"/>
      <c r="E2" s="201">
        <f>Žiadosť!$B$10</f>
        <v>0</v>
      </c>
      <c r="F2" s="202"/>
      <c r="G2" s="202"/>
      <c r="H2" s="202"/>
      <c r="I2" s="202"/>
      <c r="J2" s="202"/>
      <c r="K2" s="202"/>
      <c r="L2" s="203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204" t="s">
        <v>55</v>
      </c>
      <c r="B3" s="205"/>
      <c r="C3" s="205"/>
      <c r="D3" s="206"/>
      <c r="E3" s="207">
        <f>Žiadosť!$T$10</f>
        <v>0</v>
      </c>
      <c r="F3" s="208"/>
      <c r="G3" s="208"/>
      <c r="H3" s="208"/>
      <c r="I3" s="208"/>
      <c r="J3" s="208"/>
      <c r="K3" s="208"/>
      <c r="L3" s="209"/>
      <c r="M3" s="3"/>
      <c r="N3" s="3"/>
      <c r="O3" s="3"/>
      <c r="P3" s="3"/>
      <c r="Q3" s="3"/>
      <c r="R3" s="3"/>
      <c r="S3" s="3"/>
      <c r="T3" s="3"/>
    </row>
    <row r="4" spans="1:32" ht="26.25" x14ac:dyDescent="0.25">
      <c r="A4" s="210" t="s">
        <v>56</v>
      </c>
      <c r="B4" s="211"/>
      <c r="C4" s="212"/>
      <c r="D4" s="213">
        <v>8</v>
      </c>
      <c r="E4" s="213"/>
      <c r="F4" s="213"/>
      <c r="G4" s="213"/>
      <c r="H4" s="213"/>
      <c r="I4" s="213"/>
      <c r="J4" s="213"/>
      <c r="K4" s="213"/>
      <c r="L4" s="214"/>
      <c r="M4" s="3"/>
      <c r="N4" s="3"/>
      <c r="O4" s="3"/>
      <c r="P4" s="3"/>
      <c r="Q4" s="3"/>
      <c r="R4" s="3"/>
      <c r="S4" s="3"/>
      <c r="T4" s="3"/>
    </row>
    <row r="5" spans="1:32" ht="48" customHeight="1" x14ac:dyDescent="0.25">
      <c r="A5" s="187" t="s">
        <v>57</v>
      </c>
      <c r="B5" s="188"/>
      <c r="C5" s="189"/>
      <c r="D5" s="190"/>
      <c r="E5" s="190"/>
      <c r="F5" s="190"/>
      <c r="G5" s="190"/>
      <c r="H5" s="190"/>
      <c r="I5" s="190"/>
      <c r="J5" s="190"/>
      <c r="K5" s="190"/>
      <c r="L5" s="191"/>
      <c r="M5" s="3"/>
      <c r="N5" s="3"/>
      <c r="O5" s="3"/>
      <c r="P5" s="3"/>
      <c r="Q5" s="3"/>
      <c r="R5" s="3"/>
      <c r="S5" s="3"/>
      <c r="T5" s="3"/>
    </row>
    <row r="6" spans="1:32" ht="45.75" customHeight="1" x14ac:dyDescent="0.25">
      <c r="A6" s="192" t="s">
        <v>58</v>
      </c>
      <c r="B6" s="193"/>
      <c r="C6" s="194"/>
      <c r="D6" s="195" t="s">
        <v>59</v>
      </c>
      <c r="E6" s="195"/>
      <c r="F6" s="196"/>
      <c r="G6" s="196" t="s">
        <v>60</v>
      </c>
      <c r="H6" s="196"/>
      <c r="I6" s="196"/>
      <c r="J6" s="196" t="s">
        <v>61</v>
      </c>
      <c r="K6" s="196"/>
      <c r="L6" s="197"/>
      <c r="M6" s="3"/>
      <c r="N6" s="3"/>
      <c r="O6" s="3"/>
      <c r="P6" s="3"/>
      <c r="Q6" s="3"/>
      <c r="R6" s="3"/>
      <c r="S6" s="3"/>
      <c r="T6" s="3"/>
    </row>
    <row r="7" spans="1:32" ht="115.5" customHeight="1" x14ac:dyDescent="0.25">
      <c r="A7" s="172"/>
      <c r="B7" s="173"/>
      <c r="C7" s="174"/>
      <c r="D7" s="175" t="s">
        <v>62</v>
      </c>
      <c r="E7" s="176"/>
      <c r="F7" s="176"/>
      <c r="G7" s="179" t="s">
        <v>63</v>
      </c>
      <c r="H7" s="179"/>
      <c r="I7" s="179"/>
      <c r="J7" s="179" t="s">
        <v>64</v>
      </c>
      <c r="K7" s="179"/>
      <c r="L7" s="180"/>
      <c r="M7" s="3"/>
      <c r="N7" s="3"/>
      <c r="O7" s="3"/>
      <c r="P7" s="3"/>
      <c r="Q7" s="3"/>
      <c r="R7" s="3"/>
      <c r="S7" s="3"/>
      <c r="T7" s="3"/>
      <c r="U7" s="6"/>
      <c r="V7" s="9"/>
    </row>
    <row r="8" spans="1:32" ht="48.75" customHeight="1" thickBot="1" x14ac:dyDescent="0.4">
      <c r="A8" s="181" t="s">
        <v>65</v>
      </c>
      <c r="B8" s="182"/>
      <c r="C8" s="183"/>
      <c r="D8" s="177"/>
      <c r="E8" s="178"/>
      <c r="F8" s="178"/>
      <c r="G8" s="64" t="s">
        <v>66</v>
      </c>
      <c r="H8" s="184" t="s">
        <v>67</v>
      </c>
      <c r="I8" s="184"/>
      <c r="J8" s="185" t="s">
        <v>68</v>
      </c>
      <c r="K8" s="186"/>
      <c r="L8" s="44" t="s">
        <v>69</v>
      </c>
      <c r="M8" s="3"/>
      <c r="N8" s="3"/>
      <c r="O8" s="3"/>
      <c r="P8" s="3"/>
      <c r="Q8" s="161"/>
      <c r="R8" s="161"/>
      <c r="S8" s="161"/>
      <c r="T8" s="3"/>
      <c r="U8" s="162" t="s">
        <v>70</v>
      </c>
      <c r="V8" s="163"/>
      <c r="W8" s="65" t="s">
        <v>71</v>
      </c>
      <c r="X8" s="164" t="s">
        <v>60</v>
      </c>
      <c r="Y8" s="164"/>
      <c r="Z8" s="164"/>
      <c r="AA8" s="164"/>
      <c r="AB8" s="164"/>
      <c r="AC8" s="164" t="s">
        <v>61</v>
      </c>
      <c r="AD8" s="164"/>
      <c r="AE8" s="164"/>
      <c r="AF8" s="164"/>
    </row>
    <row r="9" spans="1:32" ht="21" x14ac:dyDescent="0.35">
      <c r="A9" s="165">
        <f>Žiadosť!C16</f>
        <v>0</v>
      </c>
      <c r="B9" s="166"/>
      <c r="C9" s="167"/>
      <c r="D9" s="168"/>
      <c r="E9" s="169"/>
      <c r="F9" s="169"/>
      <c r="G9" s="66"/>
      <c r="H9" s="170"/>
      <c r="I9" s="170"/>
      <c r="J9" s="171"/>
      <c r="K9" s="171"/>
      <c r="L9" s="75">
        <f t="shared" ref="L9:L18" si="0">AF9</f>
        <v>0</v>
      </c>
      <c r="M9" s="3"/>
      <c r="Q9" s="161"/>
      <c r="R9" s="161"/>
      <c r="S9" s="161"/>
      <c r="U9" s="65">
        <f t="shared" ref="U9:U18" si="1">LEN(A9)</f>
        <v>1</v>
      </c>
      <c r="V9" s="65">
        <f>IF(U9=16,1,0)</f>
        <v>0</v>
      </c>
      <c r="W9" s="65">
        <f t="shared" ref="W9:W18" si="2">LEN(D9)</f>
        <v>0</v>
      </c>
      <c r="X9" s="65">
        <f>LEN(G9)</f>
        <v>0</v>
      </c>
      <c r="Y9" s="65">
        <f>LEN(H9)</f>
        <v>0</v>
      </c>
      <c r="Z9" s="65">
        <f>IF(Y9&gt;0.1,1,0)</f>
        <v>0</v>
      </c>
      <c r="AA9" s="65">
        <f>X9-Z9</f>
        <v>0</v>
      </c>
      <c r="AB9" s="65">
        <f>IF(AA9=-1,1,0)</f>
        <v>0</v>
      </c>
      <c r="AC9" s="65">
        <f>IF(J9&gt;0,1,0)</f>
        <v>0</v>
      </c>
      <c r="AD9" s="65">
        <f t="shared" ref="AD9:AD18" si="3">J9</f>
        <v>0</v>
      </c>
      <c r="AE9" s="12" t="e">
        <f t="shared" ref="AE9:AE18" si="4">(J9/$AD$20)*100%</f>
        <v>#DIV/0!</v>
      </c>
      <c r="AF9" s="65">
        <f>IFERROR(AE9,0)</f>
        <v>0</v>
      </c>
    </row>
    <row r="10" spans="1:32" ht="21" x14ac:dyDescent="0.35">
      <c r="A10" s="137">
        <f>Žiadosť!C17</f>
        <v>0</v>
      </c>
      <c r="B10" s="138"/>
      <c r="C10" s="139"/>
      <c r="D10" s="140"/>
      <c r="E10" s="141"/>
      <c r="F10" s="141"/>
      <c r="G10" s="67"/>
      <c r="H10" s="142"/>
      <c r="I10" s="142"/>
      <c r="J10" s="143"/>
      <c r="K10" s="143"/>
      <c r="L10" s="76">
        <f t="shared" si="0"/>
        <v>0</v>
      </c>
      <c r="M10" s="3"/>
      <c r="Q10" s="161"/>
      <c r="R10" s="161"/>
      <c r="S10" s="161"/>
      <c r="U10" s="65">
        <f t="shared" si="1"/>
        <v>1</v>
      </c>
      <c r="V10" s="65">
        <f t="shared" ref="V10:V18" si="5">IF(U10=16,1,0)</f>
        <v>0</v>
      </c>
      <c r="W10" s="65">
        <f t="shared" si="2"/>
        <v>0</v>
      </c>
      <c r="X10" s="65">
        <f t="shared" ref="X10:Y18" si="6">LEN(G10)</f>
        <v>0</v>
      </c>
      <c r="Y10" s="65">
        <f t="shared" si="6"/>
        <v>0</v>
      </c>
      <c r="Z10" s="65">
        <f t="shared" ref="Z10:Z18" si="7">IF(Y10&gt;0.1,1,0)</f>
        <v>0</v>
      </c>
      <c r="AA10" s="65">
        <f t="shared" ref="AA10:AA18" si="8">X10-Z10</f>
        <v>0</v>
      </c>
      <c r="AB10" s="65">
        <f t="shared" ref="AB10:AB18" si="9">IF(AA10=-1,1,0)</f>
        <v>0</v>
      </c>
      <c r="AC10" s="65">
        <f t="shared" ref="AC10:AC18" si="10">IF(J10&gt;0,1,0)</f>
        <v>0</v>
      </c>
      <c r="AD10" s="65">
        <f t="shared" si="3"/>
        <v>0</v>
      </c>
      <c r="AE10" s="12" t="e">
        <f t="shared" si="4"/>
        <v>#DIV/0!</v>
      </c>
      <c r="AF10" s="65">
        <f t="shared" ref="AF10:AF18" si="11">IFERROR(AE10,0)</f>
        <v>0</v>
      </c>
    </row>
    <row r="11" spans="1:32" ht="21" x14ac:dyDescent="0.35">
      <c r="A11" s="137">
        <f>Žiadosť!C18</f>
        <v>0</v>
      </c>
      <c r="B11" s="138"/>
      <c r="C11" s="139"/>
      <c r="D11" s="140"/>
      <c r="E11" s="141"/>
      <c r="F11" s="141"/>
      <c r="G11" s="67"/>
      <c r="H11" s="142"/>
      <c r="I11" s="142"/>
      <c r="J11" s="143"/>
      <c r="K11" s="143"/>
      <c r="L11" s="76">
        <f t="shared" si="0"/>
        <v>0</v>
      </c>
      <c r="M11" s="3"/>
      <c r="Q11" s="161"/>
      <c r="R11" s="161"/>
      <c r="S11" s="161"/>
      <c r="U11" s="65">
        <f t="shared" si="1"/>
        <v>1</v>
      </c>
      <c r="V11" s="65">
        <f t="shared" si="5"/>
        <v>0</v>
      </c>
      <c r="W11" s="65">
        <f t="shared" si="2"/>
        <v>0</v>
      </c>
      <c r="X11" s="65">
        <f t="shared" si="6"/>
        <v>0</v>
      </c>
      <c r="Y11" s="65">
        <f t="shared" si="6"/>
        <v>0</v>
      </c>
      <c r="Z11" s="65">
        <f t="shared" si="7"/>
        <v>0</v>
      </c>
      <c r="AA11" s="65">
        <f t="shared" si="8"/>
        <v>0</v>
      </c>
      <c r="AB11" s="65">
        <f t="shared" si="9"/>
        <v>0</v>
      </c>
      <c r="AC11" s="65">
        <f t="shared" si="10"/>
        <v>0</v>
      </c>
      <c r="AD11" s="65">
        <f t="shared" si="3"/>
        <v>0</v>
      </c>
      <c r="AE11" s="12" t="e">
        <f t="shared" si="4"/>
        <v>#DIV/0!</v>
      </c>
      <c r="AF11" s="65">
        <f t="shared" si="11"/>
        <v>0</v>
      </c>
    </row>
    <row r="12" spans="1:32" ht="21" x14ac:dyDescent="0.35">
      <c r="A12" s="137">
        <f>Žiadosť!C19</f>
        <v>0</v>
      </c>
      <c r="B12" s="138"/>
      <c r="C12" s="139"/>
      <c r="D12" s="140"/>
      <c r="E12" s="141"/>
      <c r="F12" s="141"/>
      <c r="G12" s="67"/>
      <c r="H12" s="142"/>
      <c r="I12" s="142"/>
      <c r="J12" s="143"/>
      <c r="K12" s="143"/>
      <c r="L12" s="76">
        <f t="shared" si="0"/>
        <v>0</v>
      </c>
      <c r="M12" s="3"/>
      <c r="Q12" s="161"/>
      <c r="R12" s="161"/>
      <c r="S12" s="161"/>
      <c r="U12" s="65">
        <f t="shared" si="1"/>
        <v>1</v>
      </c>
      <c r="V12" s="65">
        <f t="shared" si="5"/>
        <v>0</v>
      </c>
      <c r="W12" s="65">
        <f t="shared" si="2"/>
        <v>0</v>
      </c>
      <c r="X12" s="65">
        <f t="shared" si="6"/>
        <v>0</v>
      </c>
      <c r="Y12" s="65">
        <f t="shared" si="6"/>
        <v>0</v>
      </c>
      <c r="Z12" s="65">
        <f t="shared" si="7"/>
        <v>0</v>
      </c>
      <c r="AA12" s="65">
        <f t="shared" si="8"/>
        <v>0</v>
      </c>
      <c r="AB12" s="65">
        <f t="shared" si="9"/>
        <v>0</v>
      </c>
      <c r="AC12" s="65">
        <f t="shared" si="10"/>
        <v>0</v>
      </c>
      <c r="AD12" s="65">
        <f t="shared" si="3"/>
        <v>0</v>
      </c>
      <c r="AE12" s="12" t="e">
        <f t="shared" si="4"/>
        <v>#DIV/0!</v>
      </c>
      <c r="AF12" s="65">
        <f t="shared" si="11"/>
        <v>0</v>
      </c>
    </row>
    <row r="13" spans="1:32" ht="21" x14ac:dyDescent="0.35">
      <c r="A13" s="137">
        <f>Žiadosť!C20</f>
        <v>0</v>
      </c>
      <c r="B13" s="138"/>
      <c r="C13" s="139"/>
      <c r="D13" s="140"/>
      <c r="E13" s="141"/>
      <c r="F13" s="141"/>
      <c r="G13" s="67"/>
      <c r="H13" s="142"/>
      <c r="I13" s="142"/>
      <c r="J13" s="143"/>
      <c r="K13" s="143"/>
      <c r="L13" s="76">
        <f t="shared" si="0"/>
        <v>0</v>
      </c>
      <c r="M13" s="3"/>
      <c r="Q13" s="161"/>
      <c r="R13" s="161"/>
      <c r="S13" s="161"/>
      <c r="U13" s="65">
        <f t="shared" si="1"/>
        <v>1</v>
      </c>
      <c r="V13" s="65">
        <f t="shared" si="5"/>
        <v>0</v>
      </c>
      <c r="W13" s="65">
        <f t="shared" si="2"/>
        <v>0</v>
      </c>
      <c r="X13" s="65">
        <f t="shared" si="6"/>
        <v>0</v>
      </c>
      <c r="Y13" s="65">
        <f t="shared" si="6"/>
        <v>0</v>
      </c>
      <c r="Z13" s="65">
        <f t="shared" si="7"/>
        <v>0</v>
      </c>
      <c r="AA13" s="65">
        <f t="shared" si="8"/>
        <v>0</v>
      </c>
      <c r="AB13" s="65">
        <f t="shared" si="9"/>
        <v>0</v>
      </c>
      <c r="AC13" s="65">
        <f t="shared" si="10"/>
        <v>0</v>
      </c>
      <c r="AD13" s="65">
        <f t="shared" si="3"/>
        <v>0</v>
      </c>
      <c r="AE13" s="12" t="e">
        <f t="shared" si="4"/>
        <v>#DIV/0!</v>
      </c>
      <c r="AF13" s="65">
        <f t="shared" si="11"/>
        <v>0</v>
      </c>
    </row>
    <row r="14" spans="1:32" ht="21" x14ac:dyDescent="0.35">
      <c r="A14" s="137">
        <f>Žiadosť!C21</f>
        <v>0</v>
      </c>
      <c r="B14" s="138"/>
      <c r="C14" s="139"/>
      <c r="D14" s="140"/>
      <c r="E14" s="141"/>
      <c r="F14" s="141"/>
      <c r="G14" s="67"/>
      <c r="H14" s="142"/>
      <c r="I14" s="142"/>
      <c r="J14" s="143"/>
      <c r="K14" s="143"/>
      <c r="L14" s="76">
        <f t="shared" si="0"/>
        <v>0</v>
      </c>
      <c r="M14" s="3"/>
      <c r="Q14" s="161"/>
      <c r="R14" s="161"/>
      <c r="S14" s="161"/>
      <c r="U14" s="65">
        <f t="shared" si="1"/>
        <v>1</v>
      </c>
      <c r="V14" s="65">
        <f t="shared" si="5"/>
        <v>0</v>
      </c>
      <c r="W14" s="65">
        <f t="shared" si="2"/>
        <v>0</v>
      </c>
      <c r="X14" s="65">
        <f t="shared" si="6"/>
        <v>0</v>
      </c>
      <c r="Y14" s="65">
        <f t="shared" si="6"/>
        <v>0</v>
      </c>
      <c r="Z14" s="65">
        <f t="shared" si="7"/>
        <v>0</v>
      </c>
      <c r="AA14" s="65">
        <f t="shared" si="8"/>
        <v>0</v>
      </c>
      <c r="AB14" s="65">
        <f t="shared" si="9"/>
        <v>0</v>
      </c>
      <c r="AC14" s="65">
        <f t="shared" si="10"/>
        <v>0</v>
      </c>
      <c r="AD14" s="65">
        <f t="shared" si="3"/>
        <v>0</v>
      </c>
      <c r="AE14" s="12" t="e">
        <f t="shared" si="4"/>
        <v>#DIV/0!</v>
      </c>
      <c r="AF14" s="65">
        <f t="shared" si="11"/>
        <v>0</v>
      </c>
    </row>
    <row r="15" spans="1:32" ht="21" x14ac:dyDescent="0.35">
      <c r="A15" s="137">
        <f>Žiadosť!C22</f>
        <v>0</v>
      </c>
      <c r="B15" s="138"/>
      <c r="C15" s="139"/>
      <c r="D15" s="140"/>
      <c r="E15" s="141"/>
      <c r="F15" s="141"/>
      <c r="G15" s="67"/>
      <c r="H15" s="142"/>
      <c r="I15" s="142"/>
      <c r="J15" s="143"/>
      <c r="K15" s="143"/>
      <c r="L15" s="76">
        <f t="shared" si="0"/>
        <v>0</v>
      </c>
      <c r="M15" s="3"/>
      <c r="U15" s="65">
        <f t="shared" si="1"/>
        <v>1</v>
      </c>
      <c r="V15" s="65">
        <f t="shared" si="5"/>
        <v>0</v>
      </c>
      <c r="W15" s="65">
        <f t="shared" si="2"/>
        <v>0</v>
      </c>
      <c r="X15" s="65">
        <f t="shared" si="6"/>
        <v>0</v>
      </c>
      <c r="Y15" s="65">
        <f t="shared" si="6"/>
        <v>0</v>
      </c>
      <c r="Z15" s="65">
        <f t="shared" si="7"/>
        <v>0</v>
      </c>
      <c r="AA15" s="65">
        <f t="shared" si="8"/>
        <v>0</v>
      </c>
      <c r="AB15" s="65">
        <f t="shared" si="9"/>
        <v>0</v>
      </c>
      <c r="AC15" s="65">
        <f t="shared" si="10"/>
        <v>0</v>
      </c>
      <c r="AD15" s="65">
        <f t="shared" si="3"/>
        <v>0</v>
      </c>
      <c r="AE15" s="12" t="e">
        <f t="shared" si="4"/>
        <v>#DIV/0!</v>
      </c>
      <c r="AF15" s="65">
        <f t="shared" si="11"/>
        <v>0</v>
      </c>
    </row>
    <row r="16" spans="1:32" ht="21" x14ac:dyDescent="0.35">
      <c r="A16" s="137">
        <f>Žiadosť!C23</f>
        <v>0</v>
      </c>
      <c r="B16" s="138"/>
      <c r="C16" s="139"/>
      <c r="D16" s="140"/>
      <c r="E16" s="141"/>
      <c r="F16" s="141"/>
      <c r="G16" s="67"/>
      <c r="H16" s="142"/>
      <c r="I16" s="142"/>
      <c r="J16" s="143"/>
      <c r="K16" s="143"/>
      <c r="L16" s="76">
        <f t="shared" si="0"/>
        <v>0</v>
      </c>
      <c r="M16" s="3"/>
      <c r="U16" s="65">
        <f t="shared" si="1"/>
        <v>1</v>
      </c>
      <c r="V16" s="65">
        <f t="shared" si="5"/>
        <v>0</v>
      </c>
      <c r="W16" s="65">
        <f t="shared" si="2"/>
        <v>0</v>
      </c>
      <c r="X16" s="65">
        <f t="shared" si="6"/>
        <v>0</v>
      </c>
      <c r="Y16" s="65">
        <f t="shared" si="6"/>
        <v>0</v>
      </c>
      <c r="Z16" s="65">
        <f t="shared" si="7"/>
        <v>0</v>
      </c>
      <c r="AA16" s="65">
        <f t="shared" si="8"/>
        <v>0</v>
      </c>
      <c r="AB16" s="65">
        <f t="shared" si="9"/>
        <v>0</v>
      </c>
      <c r="AC16" s="65">
        <f t="shared" si="10"/>
        <v>0</v>
      </c>
      <c r="AD16" s="65">
        <f t="shared" si="3"/>
        <v>0</v>
      </c>
      <c r="AE16" s="12" t="e">
        <f t="shared" si="4"/>
        <v>#DIV/0!</v>
      </c>
      <c r="AF16" s="65">
        <f t="shared" si="11"/>
        <v>0</v>
      </c>
    </row>
    <row r="17" spans="1:32" ht="21" x14ac:dyDescent="0.35">
      <c r="A17" s="137">
        <f>Žiadosť!C24</f>
        <v>0</v>
      </c>
      <c r="B17" s="138"/>
      <c r="C17" s="139"/>
      <c r="D17" s="140"/>
      <c r="E17" s="141"/>
      <c r="F17" s="141"/>
      <c r="G17" s="67"/>
      <c r="H17" s="142"/>
      <c r="I17" s="142"/>
      <c r="J17" s="143"/>
      <c r="K17" s="143"/>
      <c r="L17" s="76">
        <f t="shared" si="0"/>
        <v>0</v>
      </c>
      <c r="M17" s="3"/>
      <c r="U17" s="65">
        <f t="shared" si="1"/>
        <v>1</v>
      </c>
      <c r="V17" s="65">
        <f t="shared" si="5"/>
        <v>0</v>
      </c>
      <c r="W17" s="65">
        <f t="shared" si="2"/>
        <v>0</v>
      </c>
      <c r="X17" s="65">
        <f t="shared" si="6"/>
        <v>0</v>
      </c>
      <c r="Y17" s="65">
        <f t="shared" si="6"/>
        <v>0</v>
      </c>
      <c r="Z17" s="65">
        <f t="shared" si="7"/>
        <v>0</v>
      </c>
      <c r="AA17" s="65">
        <f t="shared" si="8"/>
        <v>0</v>
      </c>
      <c r="AB17" s="65">
        <f t="shared" si="9"/>
        <v>0</v>
      </c>
      <c r="AC17" s="65">
        <f t="shared" si="10"/>
        <v>0</v>
      </c>
      <c r="AD17" s="65">
        <f t="shared" si="3"/>
        <v>0</v>
      </c>
      <c r="AE17" s="12" t="e">
        <f t="shared" si="4"/>
        <v>#DIV/0!</v>
      </c>
      <c r="AF17" s="65">
        <f t="shared" si="11"/>
        <v>0</v>
      </c>
    </row>
    <row r="18" spans="1:32" ht="21.75" thickBot="1" x14ac:dyDescent="0.4">
      <c r="A18" s="146">
        <f>Žiadosť!C25</f>
        <v>0</v>
      </c>
      <c r="B18" s="147"/>
      <c r="C18" s="148"/>
      <c r="D18" s="149"/>
      <c r="E18" s="150"/>
      <c r="F18" s="150"/>
      <c r="G18" s="68"/>
      <c r="H18" s="151"/>
      <c r="I18" s="151"/>
      <c r="J18" s="145"/>
      <c r="K18" s="145"/>
      <c r="L18" s="77">
        <f t="shared" si="0"/>
        <v>0</v>
      </c>
      <c r="M18" s="3"/>
      <c r="U18" s="65">
        <f t="shared" si="1"/>
        <v>1</v>
      </c>
      <c r="V18" s="65">
        <f t="shared" si="5"/>
        <v>0</v>
      </c>
      <c r="W18" s="65">
        <f t="shared" si="2"/>
        <v>0</v>
      </c>
      <c r="X18" s="65">
        <f t="shared" si="6"/>
        <v>0</v>
      </c>
      <c r="Y18" s="65">
        <f t="shared" si="6"/>
        <v>0</v>
      </c>
      <c r="Z18" s="65">
        <f t="shared" si="7"/>
        <v>0</v>
      </c>
      <c r="AA18" s="65">
        <f t="shared" si="8"/>
        <v>0</v>
      </c>
      <c r="AB18" s="65">
        <f t="shared" si="9"/>
        <v>0</v>
      </c>
      <c r="AC18" s="65">
        <f t="shared" si="10"/>
        <v>0</v>
      </c>
      <c r="AD18" s="65">
        <f t="shared" si="3"/>
        <v>0</v>
      </c>
      <c r="AE18" s="12" t="e">
        <f t="shared" si="4"/>
        <v>#DIV/0!</v>
      </c>
      <c r="AF18" s="65">
        <f t="shared" si="11"/>
        <v>0</v>
      </c>
    </row>
    <row r="19" spans="1:32" ht="33" customHeight="1" thickBot="1" x14ac:dyDescent="0.3">
      <c r="A19" s="152">
        <f>IF(AD24&gt;1,"UPOZORNENIE! Pre každú iteráciu je možné zvoliť len jednu metódu zdieľania! Vyberte tú metódu zdieľania, ktorá bude použitá v tejto iterácii. Ak chcete použiť ďalšie metódy zdieľania - urobte tak v ďalších iteráciách.",M19)</f>
        <v>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4"/>
      <c r="M19" s="3"/>
    </row>
    <row r="20" spans="1:32" ht="37.5" customHeight="1" x14ac:dyDescent="0.25">
      <c r="A20" s="33"/>
      <c r="B20" s="34"/>
      <c r="C20" s="35"/>
      <c r="D20" s="155">
        <f>IF(D21=0,M19,"Dynamickú metódu zdieľania ste použili pre")</f>
        <v>0</v>
      </c>
      <c r="E20" s="155"/>
      <c r="F20" s="156"/>
      <c r="G20" s="157">
        <f>IF(G21=0,M19,"Prioritnú metódu zdieľania ste použili pre")</f>
        <v>0</v>
      </c>
      <c r="H20" s="158"/>
      <c r="I20" s="159"/>
      <c r="J20" s="157">
        <f>IF(J21=0,M19,"Statickú metódu zdieľania ste použili pre")</f>
        <v>0</v>
      </c>
      <c r="K20" s="158"/>
      <c r="L20" s="160"/>
      <c r="P20" s="5"/>
      <c r="R20" s="5"/>
      <c r="T20" s="5"/>
      <c r="U20" s="65" t="s">
        <v>72</v>
      </c>
      <c r="V20" s="65">
        <f>SUM(V9:V18)</f>
        <v>0</v>
      </c>
      <c r="W20" s="10">
        <f>SUM(W9:W18)</f>
        <v>0</v>
      </c>
      <c r="X20" s="11">
        <f>SUM(X9:X18)</f>
        <v>0</v>
      </c>
      <c r="Y20" s="65"/>
      <c r="Z20" s="65"/>
      <c r="AA20" s="65"/>
      <c r="AB20" s="65">
        <f>SUM(AB9:AB18)</f>
        <v>0</v>
      </c>
      <c r="AC20" s="10">
        <f>SUM(AC9:AC18)</f>
        <v>0</v>
      </c>
      <c r="AD20" s="65">
        <f>SUM(AD9:AD18)</f>
        <v>0</v>
      </c>
      <c r="AE20" s="13" t="e">
        <f>SUM(AE9:AE18)</f>
        <v>#DIV/0!</v>
      </c>
      <c r="AF20" s="65">
        <f>IFERROR(AE20,0)</f>
        <v>0</v>
      </c>
    </row>
    <row r="21" spans="1:32" x14ac:dyDescent="0.25">
      <c r="A21" s="23"/>
      <c r="C21" s="15"/>
      <c r="D21" s="78">
        <f>W20</f>
        <v>0</v>
      </c>
      <c r="E21" s="79">
        <f>IF(D21=0,,"z")</f>
        <v>0</v>
      </c>
      <c r="F21" s="80">
        <f>IF(D21=0,,V20)</f>
        <v>0</v>
      </c>
      <c r="G21" s="81">
        <f>X20</f>
        <v>0</v>
      </c>
      <c r="H21" s="79">
        <f>IF(G21=0,,"z")</f>
        <v>0</v>
      </c>
      <c r="I21" s="80">
        <f>IF(G21=0,,V20)</f>
        <v>0</v>
      </c>
      <c r="J21" s="81">
        <f>AC20</f>
        <v>0</v>
      </c>
      <c r="K21" s="78">
        <f>IF(J21=0,,"z")</f>
        <v>0</v>
      </c>
      <c r="L21" s="82">
        <f>IF(J21=0,,V20)</f>
        <v>0</v>
      </c>
      <c r="M21" s="40">
        <f>IF(J21=0,,Y20)</f>
        <v>0</v>
      </c>
      <c r="N21" s="5"/>
      <c r="P21" s="5"/>
      <c r="R21" s="5"/>
      <c r="T21" s="5"/>
    </row>
    <row r="22" spans="1:32" ht="15" customHeight="1" x14ac:dyDescent="0.25">
      <c r="A22" s="23"/>
      <c r="C22" s="15"/>
      <c r="D22" s="127">
        <f>IF(D21=0,,"odberných miest")</f>
        <v>0</v>
      </c>
      <c r="E22" s="127"/>
      <c r="F22" s="128"/>
      <c r="G22" s="129">
        <f>IF(G21=0,,"odberných miest")</f>
        <v>0</v>
      </c>
      <c r="H22" s="127"/>
      <c r="I22" s="128"/>
      <c r="J22" s="129">
        <f>IF(J21=0,,"odberných miest")</f>
        <v>0</v>
      </c>
      <c r="K22" s="127"/>
      <c r="L22" s="130"/>
      <c r="N22" s="5"/>
      <c r="P22" s="5"/>
      <c r="R22" s="5"/>
      <c r="T22" s="5"/>
      <c r="V22" s="5"/>
      <c r="X22" s="5"/>
    </row>
    <row r="23" spans="1:32" ht="15" customHeight="1" x14ac:dyDescent="0.25">
      <c r="A23" s="23"/>
      <c r="C23" s="15"/>
      <c r="D23" s="17"/>
      <c r="E23" s="17"/>
      <c r="F23" s="18"/>
      <c r="G23" s="16"/>
      <c r="H23" s="17"/>
      <c r="I23" s="18"/>
      <c r="J23" s="20"/>
      <c r="K23" s="21"/>
      <c r="L23" s="24"/>
      <c r="N23" s="5"/>
      <c r="P23" s="5"/>
      <c r="R23" s="5"/>
      <c r="T23" s="5"/>
      <c r="V23" s="5"/>
      <c r="X23" s="144">
        <f>SUM(H9:I18)</f>
        <v>0</v>
      </c>
      <c r="Y23" s="144"/>
      <c r="Z23" s="144"/>
      <c r="AA23" s="144"/>
      <c r="AB23" s="144"/>
      <c r="AE23" s="40" t="s">
        <v>78</v>
      </c>
    </row>
    <row r="24" spans="1:32" x14ac:dyDescent="0.25">
      <c r="A24" s="23"/>
      <c r="C24" s="15"/>
      <c r="D24" s="69"/>
      <c r="E24" s="69"/>
      <c r="F24" s="70"/>
      <c r="G24" s="131">
        <f>IF((G25&gt;0%)*AND(G25&lt;=100%),"Súčet pridelených podielov prebytkov elektriny",V23)</f>
        <v>0</v>
      </c>
      <c r="H24" s="132"/>
      <c r="I24" s="133"/>
      <c r="J24" s="22"/>
      <c r="L24" s="25"/>
      <c r="N24" s="5"/>
      <c r="P24" s="5"/>
      <c r="R24" s="5"/>
      <c r="T24" s="5"/>
      <c r="U24" s="40" t="s">
        <v>77</v>
      </c>
      <c r="V24" s="5"/>
      <c r="W24" s="40" t="b">
        <f>IF(W20&gt;0,1)</f>
        <v>0</v>
      </c>
      <c r="X24" s="40" t="b">
        <f>IF(X20&gt;0,1)</f>
        <v>0</v>
      </c>
      <c r="AC24" s="40" t="b">
        <f>IF(AC20&gt;0,1)</f>
        <v>0</v>
      </c>
      <c r="AD24" s="14">
        <f>W24+X24+AC24</f>
        <v>0</v>
      </c>
      <c r="AE24" s="71">
        <f>IF(W24+X24+AC24&gt;=1,1,0)</f>
        <v>0</v>
      </c>
    </row>
    <row r="25" spans="1:32" x14ac:dyDescent="0.25">
      <c r="A25" s="23"/>
      <c r="C25" s="15"/>
      <c r="F25" s="19"/>
      <c r="G25" s="134">
        <f>SUM(H9:I18)</f>
        <v>0</v>
      </c>
      <c r="H25" s="135"/>
      <c r="I25" s="136"/>
      <c r="J25" s="22"/>
      <c r="L25" s="25"/>
      <c r="N25" s="5"/>
      <c r="P25" s="5"/>
      <c r="R25" s="5"/>
      <c r="T25" s="5"/>
      <c r="V25" s="5"/>
      <c r="X25" s="5"/>
    </row>
    <row r="26" spans="1:32" ht="72.75" customHeight="1" x14ac:dyDescent="0.25">
      <c r="A26" s="23"/>
      <c r="C26" s="15"/>
      <c r="F26" s="19"/>
      <c r="G26" s="121" t="str">
        <f>IF(G25&gt;100%,"UPOZORNENIE! Jednotlivým odberným miestam ste pridelili viac ako 100% dostupných prebytkov elektriny. Upravte jednotlivé podiely tak aby ich súčet bol najviac 100%","")</f>
        <v/>
      </c>
      <c r="H26" s="122"/>
      <c r="I26" s="123"/>
      <c r="J26" s="22"/>
      <c r="L26" s="25"/>
      <c r="N26" s="5"/>
      <c r="O26" s="38"/>
      <c r="P26" s="5"/>
      <c r="R26" s="5"/>
      <c r="T26" s="5"/>
      <c r="V26" s="5"/>
      <c r="X26" s="5"/>
    </row>
    <row r="27" spans="1:32" ht="8.25" customHeight="1" x14ac:dyDescent="0.25">
      <c r="A27" s="23"/>
      <c r="C27" s="15"/>
      <c r="F27" s="19"/>
      <c r="G27" s="36"/>
      <c r="H27" s="45"/>
      <c r="I27" s="37"/>
      <c r="J27" s="22"/>
      <c r="L27" s="25"/>
      <c r="N27" s="5"/>
      <c r="P27" s="5"/>
      <c r="R27" s="5"/>
      <c r="T27" s="5"/>
      <c r="V27" s="5"/>
      <c r="X27" s="5"/>
    </row>
    <row r="28" spans="1:32" ht="75.75" customHeight="1" thickBot="1" x14ac:dyDescent="0.3">
      <c r="A28" s="26"/>
      <c r="B28" s="27"/>
      <c r="C28" s="28"/>
      <c r="D28" s="29"/>
      <c r="E28" s="29"/>
      <c r="F28" s="30"/>
      <c r="G28" s="124">
        <f>IF(AB20&gt;0,"UPOZORNENIE! Podiel na časti prerozdeľovaného množstva elektriny ste pridelili odbernému miestu, pre ktoré ste nezvolili prioritu (nepoužili ste ho v tejto metóde zdieľania)",0)</f>
        <v>0</v>
      </c>
      <c r="H28" s="125"/>
      <c r="I28" s="126"/>
      <c r="J28" s="31"/>
      <c r="K28" s="29"/>
      <c r="L28" s="32"/>
      <c r="N28" s="5"/>
      <c r="P28" s="5"/>
      <c r="R28" s="5"/>
      <c r="T28" s="5"/>
      <c r="V28" s="5"/>
      <c r="X28" s="5"/>
    </row>
    <row r="29" spans="1:32" ht="30.75" customHeight="1" x14ac:dyDescent="0.25">
      <c r="N29" s="5"/>
      <c r="P29" s="5"/>
      <c r="R29" s="5"/>
      <c r="T29" s="5"/>
      <c r="V29" s="5"/>
      <c r="X29" s="5"/>
    </row>
  </sheetData>
  <sheetProtection algorithmName="SHA-512" hashValue="K3d1K4zK9ALFUkBzzxy/RdnHs8VXO+d5/hSZw6O2Q9kCMnKuha0tTW3ca+syBdGOVmV0eNPzx8HzfwK6x8Kw2g==" saltValue="Kxd7LVfWqbb2TkWmRqRHvA==" spinCount="100000" sheet="1" objects="1" scenarios="1"/>
  <mergeCells count="81">
    <mergeCell ref="G26:I26"/>
    <mergeCell ref="G28:I28"/>
    <mergeCell ref="D22:F22"/>
    <mergeCell ref="G22:I22"/>
    <mergeCell ref="J22:L22"/>
    <mergeCell ref="G24:I24"/>
    <mergeCell ref="G25:I25"/>
    <mergeCell ref="A17:C17"/>
    <mergeCell ref="D17:F17"/>
    <mergeCell ref="H17:I17"/>
    <mergeCell ref="J17:K17"/>
    <mergeCell ref="X23:AB23"/>
    <mergeCell ref="J18:K18"/>
    <mergeCell ref="A18:C18"/>
    <mergeCell ref="D18:F18"/>
    <mergeCell ref="H18:I18"/>
    <mergeCell ref="A19:L19"/>
    <mergeCell ref="D20:F20"/>
    <mergeCell ref="G20:I20"/>
    <mergeCell ref="J20:L20"/>
    <mergeCell ref="A16:C16"/>
    <mergeCell ref="D16:F16"/>
    <mergeCell ref="H16:I16"/>
    <mergeCell ref="J16:K16"/>
    <mergeCell ref="A15:C15"/>
    <mergeCell ref="D15:F15"/>
    <mergeCell ref="H15:I15"/>
    <mergeCell ref="J15:K15"/>
    <mergeCell ref="A14:C14"/>
    <mergeCell ref="D14:F14"/>
    <mergeCell ref="H14:I14"/>
    <mergeCell ref="J14:K14"/>
    <mergeCell ref="Q14:S14"/>
    <mergeCell ref="Q12:S12"/>
    <mergeCell ref="A13:C13"/>
    <mergeCell ref="D13:F13"/>
    <mergeCell ref="H13:I13"/>
    <mergeCell ref="J13:K13"/>
    <mergeCell ref="Q13:S13"/>
    <mergeCell ref="A12:C12"/>
    <mergeCell ref="D12:F12"/>
    <mergeCell ref="H12:I12"/>
    <mergeCell ref="J12:K12"/>
    <mergeCell ref="A10:C10"/>
    <mergeCell ref="D10:F10"/>
    <mergeCell ref="H10:I10"/>
    <mergeCell ref="J10:K10"/>
    <mergeCell ref="Q10:S10"/>
    <mergeCell ref="A11:C11"/>
    <mergeCell ref="D11:F11"/>
    <mergeCell ref="H11:I11"/>
    <mergeCell ref="J11:K11"/>
    <mergeCell ref="Q11:S11"/>
    <mergeCell ref="Q8:S8"/>
    <mergeCell ref="U8:V8"/>
    <mergeCell ref="X8:AB8"/>
    <mergeCell ref="AC8:AF8"/>
    <mergeCell ref="A9:C9"/>
    <mergeCell ref="D9:F9"/>
    <mergeCell ref="H9:I9"/>
    <mergeCell ref="J9:K9"/>
    <mergeCell ref="Q9:S9"/>
    <mergeCell ref="A7:C7"/>
    <mergeCell ref="D7:F8"/>
    <mergeCell ref="G7:I7"/>
    <mergeCell ref="J7:L7"/>
    <mergeCell ref="A8:C8"/>
    <mergeCell ref="H8:I8"/>
    <mergeCell ref="J8:K8"/>
    <mergeCell ref="A5:C5"/>
    <mergeCell ref="D5:L5"/>
    <mergeCell ref="A6:C6"/>
    <mergeCell ref="D6:F6"/>
    <mergeCell ref="G6:I6"/>
    <mergeCell ref="J6:L6"/>
    <mergeCell ref="A2:D2"/>
    <mergeCell ref="E2:L2"/>
    <mergeCell ref="A3:D3"/>
    <mergeCell ref="E3:L3"/>
    <mergeCell ref="A4:C4"/>
    <mergeCell ref="D4:L4"/>
  </mergeCells>
  <dataValidations count="4">
    <dataValidation type="decimal" operator="lessThan" allowBlank="1" showInputMessage="1" showErrorMessage="1" errorTitle="UPOZORNENIE!" error="Maximálny podiel zostatku určeného na zdieľanie v konkrétnej iterácii nemôže byť väčší ako 100%" sqref="D5:E5" xr:uid="{335BCD31-E021-4EC7-8B83-175A9A79B180}">
      <formula1>100.01</formula1>
    </dataValidation>
    <dataValidation allowBlank="1" showInputMessage="1" sqref="G7:L7 A7 G8 D7" xr:uid="{2B9ABBD5-622C-4979-8E60-5A345B193D10}"/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1:C18 A9:A18 R10:S14 Q8:Q14 A19:C28" xr:uid="{9B81D323-FF68-43FB-8D47-65705F2D15C9}">
      <formula1>16</formula1>
    </dataValidation>
    <dataValidation type="decimal" errorStyle="warning" operator="greaterThan" allowBlank="1" showInputMessage="1" showErrorMessage="1" errorTitle="UPOZORNENIE" error="Súčet podielov elektriny je väčší ako 100%" sqref="F25:F28 F19" xr:uid="{D64A499A-6BB9-4FE6-AC29-2F1781415A82}">
      <formula1>100.01</formula1>
    </dataValidation>
  </dataValidations>
  <printOptions horizontalCentered="1" verticalCentered="1"/>
  <pageMargins left="0.25" right="0.25" top="0.75" bottom="0.75" header="0.3" footer="0.3"/>
  <pageSetup paperSize="9" scale="8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4B4324A-DA3D-4E43-B23F-EEB48219F8C8}">
          <x14:formula1>
            <xm:f>'1.iterácia'!$A$30</xm:f>
          </x14:formula1>
          <xm:sqref>D9:F18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62A15-F5C1-45D5-BA2F-81BDB4721865}">
  <sheetPr codeName="Hárok15">
    <tabColor rgb="FFFFC000"/>
    <pageSetUpPr fitToPage="1"/>
  </sheetPr>
  <dimension ref="A1:AG29"/>
  <sheetViews>
    <sheetView showGridLines="0" showZeros="0" zoomScale="90" zoomScaleNormal="90" workbookViewId="0">
      <selection activeCell="D5" sqref="D5:L5"/>
    </sheetView>
  </sheetViews>
  <sheetFormatPr defaultRowHeight="15" x14ac:dyDescent="0.25"/>
  <cols>
    <col min="1" max="1" width="12.85546875" style="4" customWidth="1"/>
    <col min="2" max="2" width="2.5703125" style="4" customWidth="1"/>
    <col min="3" max="3" width="13.85546875" style="4" customWidth="1"/>
    <col min="4" max="4" width="9.5703125" style="40" customWidth="1"/>
    <col min="5" max="5" width="2.85546875" style="40" customWidth="1"/>
    <col min="6" max="6" width="9.28515625" style="40" customWidth="1"/>
    <col min="7" max="7" width="11.7109375" style="40" customWidth="1"/>
    <col min="8" max="8" width="2.42578125" style="40" customWidth="1"/>
    <col min="9" max="9" width="10.28515625" style="40" customWidth="1"/>
    <col min="10" max="10" width="11.85546875" style="40" customWidth="1"/>
    <col min="11" max="11" width="2.7109375" style="40" customWidth="1"/>
    <col min="12" max="12" width="11.85546875" style="40" customWidth="1"/>
    <col min="13" max="19" width="11.85546875" style="40" hidden="1" customWidth="1"/>
    <col min="20" max="21" width="7.7109375" style="40" hidden="1" customWidth="1"/>
    <col min="22" max="30" width="5.42578125" style="40" hidden="1" customWidth="1"/>
    <col min="31" max="31" width="8.85546875" style="40" hidden="1" customWidth="1"/>
    <col min="32" max="32" width="5.42578125" style="40" hidden="1" customWidth="1"/>
    <col min="33" max="33" width="5.42578125" style="3" hidden="1" customWidth="1"/>
    <col min="34" max="37" width="9.140625" style="3" customWidth="1"/>
    <col min="38" max="16384" width="9.140625" style="3"/>
  </cols>
  <sheetData>
    <row r="1" spans="1:32" ht="42.75" customHeight="1" thickBot="1" x14ac:dyDescent="0.3">
      <c r="B1" s="39" t="s">
        <v>0</v>
      </c>
      <c r="D1" s="42"/>
      <c r="E1" s="42"/>
      <c r="F1" s="42"/>
      <c r="G1" s="42"/>
      <c r="H1" s="42"/>
      <c r="I1" s="42"/>
      <c r="J1" s="42"/>
      <c r="K1" s="42"/>
      <c r="L1" s="2">
        <v>5</v>
      </c>
      <c r="M1" s="42"/>
      <c r="N1" s="42"/>
      <c r="O1" s="42"/>
      <c r="P1" s="42"/>
      <c r="Q1" s="42"/>
      <c r="R1" s="42"/>
      <c r="S1" s="42"/>
      <c r="T1" s="42"/>
      <c r="U1" s="43"/>
      <c r="V1" s="43"/>
    </row>
    <row r="2" spans="1:32" ht="18.75" x14ac:dyDescent="0.25">
      <c r="A2" s="198" t="s">
        <v>54</v>
      </c>
      <c r="B2" s="199"/>
      <c r="C2" s="199"/>
      <c r="D2" s="200"/>
      <c r="E2" s="201">
        <f>Žiadosť!$B$10</f>
        <v>0</v>
      </c>
      <c r="F2" s="202"/>
      <c r="G2" s="202"/>
      <c r="H2" s="202"/>
      <c r="I2" s="202"/>
      <c r="J2" s="202"/>
      <c r="K2" s="202"/>
      <c r="L2" s="203"/>
      <c r="M2" s="3"/>
      <c r="N2" s="3"/>
      <c r="O2" s="3"/>
      <c r="P2" s="3"/>
      <c r="Q2" s="3"/>
      <c r="R2" s="3"/>
      <c r="S2" s="3"/>
      <c r="T2" s="3"/>
    </row>
    <row r="3" spans="1:32" ht="19.5" thickBot="1" x14ac:dyDescent="0.3">
      <c r="A3" s="204" t="s">
        <v>55</v>
      </c>
      <c r="B3" s="205"/>
      <c r="C3" s="205"/>
      <c r="D3" s="206"/>
      <c r="E3" s="207">
        <f>Žiadosť!$T$10</f>
        <v>0</v>
      </c>
      <c r="F3" s="208"/>
      <c r="G3" s="208"/>
      <c r="H3" s="208"/>
      <c r="I3" s="208"/>
      <c r="J3" s="208"/>
      <c r="K3" s="208"/>
      <c r="L3" s="209"/>
      <c r="M3" s="3"/>
      <c r="N3" s="3"/>
      <c r="O3" s="3"/>
      <c r="P3" s="3"/>
      <c r="Q3" s="3"/>
      <c r="R3" s="3"/>
      <c r="S3" s="3"/>
      <c r="T3" s="3"/>
    </row>
    <row r="4" spans="1:32" ht="26.25" x14ac:dyDescent="0.25">
      <c r="A4" s="210" t="s">
        <v>56</v>
      </c>
      <c r="B4" s="211"/>
      <c r="C4" s="212"/>
      <c r="D4" s="213" t="s">
        <v>79</v>
      </c>
      <c r="E4" s="213"/>
      <c r="F4" s="213"/>
      <c r="G4" s="213"/>
      <c r="H4" s="213"/>
      <c r="I4" s="213"/>
      <c r="J4" s="213"/>
      <c r="K4" s="213"/>
      <c r="L4" s="214"/>
      <c r="M4" s="3"/>
      <c r="N4" s="3"/>
      <c r="O4" s="3"/>
      <c r="P4" s="3"/>
      <c r="Q4" s="3"/>
      <c r="R4" s="3"/>
      <c r="S4" s="3"/>
      <c r="T4" s="3"/>
    </row>
    <row r="5" spans="1:32" ht="48" customHeight="1" x14ac:dyDescent="0.25">
      <c r="A5" s="187" t="s">
        <v>57</v>
      </c>
      <c r="B5" s="188"/>
      <c r="C5" s="189"/>
      <c r="D5" s="190"/>
      <c r="E5" s="190"/>
      <c r="F5" s="190"/>
      <c r="G5" s="190"/>
      <c r="H5" s="190"/>
      <c r="I5" s="190"/>
      <c r="J5" s="190"/>
      <c r="K5" s="190"/>
      <c r="L5" s="191"/>
      <c r="M5" s="3"/>
      <c r="N5" s="3"/>
      <c r="O5" s="3"/>
      <c r="P5" s="3"/>
      <c r="Q5" s="3"/>
      <c r="R5" s="3"/>
      <c r="S5" s="3"/>
      <c r="T5" s="3"/>
    </row>
    <row r="6" spans="1:32" ht="45.75" customHeight="1" x14ac:dyDescent="0.25">
      <c r="A6" s="192" t="s">
        <v>58</v>
      </c>
      <c r="B6" s="193"/>
      <c r="C6" s="194"/>
      <c r="D6" s="195" t="s">
        <v>59</v>
      </c>
      <c r="E6" s="195"/>
      <c r="F6" s="196"/>
      <c r="G6" s="196" t="s">
        <v>60</v>
      </c>
      <c r="H6" s="196"/>
      <c r="I6" s="196"/>
      <c r="J6" s="196" t="s">
        <v>61</v>
      </c>
      <c r="K6" s="196"/>
      <c r="L6" s="197"/>
      <c r="M6" s="3"/>
      <c r="N6" s="3"/>
      <c r="O6" s="3"/>
      <c r="P6" s="3"/>
      <c r="Q6" s="3"/>
      <c r="R6" s="3"/>
      <c r="S6" s="3"/>
      <c r="T6" s="3"/>
    </row>
    <row r="7" spans="1:32" ht="115.5" customHeight="1" x14ac:dyDescent="0.25">
      <c r="A7" s="172"/>
      <c r="B7" s="173"/>
      <c r="C7" s="174"/>
      <c r="D7" s="175" t="s">
        <v>62</v>
      </c>
      <c r="E7" s="176"/>
      <c r="F7" s="176"/>
      <c r="G7" s="179" t="s">
        <v>63</v>
      </c>
      <c r="H7" s="179"/>
      <c r="I7" s="179"/>
      <c r="J7" s="179" t="s">
        <v>64</v>
      </c>
      <c r="K7" s="179"/>
      <c r="L7" s="180"/>
      <c r="M7" s="3"/>
      <c r="N7" s="3"/>
      <c r="O7" s="3"/>
      <c r="P7" s="3"/>
      <c r="Q7" s="3"/>
      <c r="R7" s="3"/>
      <c r="S7" s="3"/>
      <c r="T7" s="3"/>
      <c r="U7" s="6"/>
      <c r="V7" s="9"/>
    </row>
    <row r="8" spans="1:32" ht="48.75" customHeight="1" thickBot="1" x14ac:dyDescent="0.4">
      <c r="A8" s="181" t="s">
        <v>65</v>
      </c>
      <c r="B8" s="182"/>
      <c r="C8" s="183"/>
      <c r="D8" s="177"/>
      <c r="E8" s="178"/>
      <c r="F8" s="178"/>
      <c r="G8" s="64" t="s">
        <v>66</v>
      </c>
      <c r="H8" s="184" t="s">
        <v>67</v>
      </c>
      <c r="I8" s="184"/>
      <c r="J8" s="185" t="s">
        <v>68</v>
      </c>
      <c r="K8" s="186"/>
      <c r="L8" s="44" t="s">
        <v>69</v>
      </c>
      <c r="M8" s="3"/>
      <c r="N8" s="3"/>
      <c r="O8" s="3"/>
      <c r="P8" s="3"/>
      <c r="Q8" s="161"/>
      <c r="R8" s="161"/>
      <c r="S8" s="161"/>
      <c r="T8" s="3"/>
      <c r="U8" s="162" t="s">
        <v>70</v>
      </c>
      <c r="V8" s="163"/>
      <c r="W8" s="65" t="s">
        <v>71</v>
      </c>
      <c r="X8" s="164" t="s">
        <v>60</v>
      </c>
      <c r="Y8" s="164"/>
      <c r="Z8" s="164"/>
      <c r="AA8" s="164"/>
      <c r="AB8" s="164"/>
      <c r="AC8" s="164" t="s">
        <v>61</v>
      </c>
      <c r="AD8" s="164"/>
      <c r="AE8" s="164"/>
      <c r="AF8" s="164"/>
    </row>
    <row r="9" spans="1:32" ht="21" x14ac:dyDescent="0.35">
      <c r="A9" s="165">
        <f>Žiadosť!C16</f>
        <v>0</v>
      </c>
      <c r="B9" s="166"/>
      <c r="C9" s="167"/>
      <c r="D9" s="168"/>
      <c r="E9" s="169"/>
      <c r="F9" s="169"/>
      <c r="G9" s="66"/>
      <c r="H9" s="170"/>
      <c r="I9" s="170"/>
      <c r="J9" s="171"/>
      <c r="K9" s="171"/>
      <c r="L9" s="75">
        <f t="shared" ref="L9:L18" si="0">AF9</f>
        <v>0</v>
      </c>
      <c r="M9" s="3"/>
      <c r="Q9" s="161"/>
      <c r="R9" s="161"/>
      <c r="S9" s="161"/>
      <c r="U9" s="65">
        <f t="shared" ref="U9:U18" si="1">LEN(A9)</f>
        <v>1</v>
      </c>
      <c r="V9" s="65">
        <f>IF(U9=16,1,0)</f>
        <v>0</v>
      </c>
      <c r="W9" s="65">
        <f t="shared" ref="W9:W18" si="2">LEN(D9)</f>
        <v>0</v>
      </c>
      <c r="X9" s="65">
        <f>LEN(G9)</f>
        <v>0</v>
      </c>
      <c r="Y9" s="65">
        <f>LEN(H9)</f>
        <v>0</v>
      </c>
      <c r="Z9" s="65">
        <f>IF(Y9&gt;0.1,1,0)</f>
        <v>0</v>
      </c>
      <c r="AA9" s="65">
        <f>X9-Z9</f>
        <v>0</v>
      </c>
      <c r="AB9" s="65">
        <f>IF(AA9=-1,1,0)</f>
        <v>0</v>
      </c>
      <c r="AC9" s="65">
        <f>IF(J9&gt;0,1,0)</f>
        <v>0</v>
      </c>
      <c r="AD9" s="65">
        <f t="shared" ref="AD9:AD18" si="3">J9</f>
        <v>0</v>
      </c>
      <c r="AE9" s="12" t="e">
        <f t="shared" ref="AE9:AE18" si="4">(J9/$AD$20)*100%</f>
        <v>#DIV/0!</v>
      </c>
      <c r="AF9" s="65">
        <f>IFERROR(AE9,0)</f>
        <v>0</v>
      </c>
    </row>
    <row r="10" spans="1:32" ht="21" x14ac:dyDescent="0.35">
      <c r="A10" s="137">
        <f>Žiadosť!C17</f>
        <v>0</v>
      </c>
      <c r="B10" s="138"/>
      <c r="C10" s="139"/>
      <c r="D10" s="140"/>
      <c r="E10" s="141"/>
      <c r="F10" s="141"/>
      <c r="G10" s="67"/>
      <c r="H10" s="142"/>
      <c r="I10" s="142"/>
      <c r="J10" s="143"/>
      <c r="K10" s="143"/>
      <c r="L10" s="76">
        <f t="shared" si="0"/>
        <v>0</v>
      </c>
      <c r="M10" s="3"/>
      <c r="Q10" s="161"/>
      <c r="R10" s="161"/>
      <c r="S10" s="161"/>
      <c r="U10" s="65">
        <f t="shared" si="1"/>
        <v>1</v>
      </c>
      <c r="V10" s="65">
        <f t="shared" ref="V10:V18" si="5">IF(U10=16,1,0)</f>
        <v>0</v>
      </c>
      <c r="W10" s="65">
        <f t="shared" si="2"/>
        <v>0</v>
      </c>
      <c r="X10" s="65">
        <f t="shared" ref="X10:Y18" si="6">LEN(G10)</f>
        <v>0</v>
      </c>
      <c r="Y10" s="65">
        <f t="shared" si="6"/>
        <v>0</v>
      </c>
      <c r="Z10" s="65">
        <f t="shared" ref="Z10:Z18" si="7">IF(Y10&gt;0.1,1,0)</f>
        <v>0</v>
      </c>
      <c r="AA10" s="65">
        <f t="shared" ref="AA10:AA18" si="8">X10-Z10</f>
        <v>0</v>
      </c>
      <c r="AB10" s="65">
        <f t="shared" ref="AB10:AB18" si="9">IF(AA10=-1,1,0)</f>
        <v>0</v>
      </c>
      <c r="AC10" s="65">
        <f t="shared" ref="AC10:AC18" si="10">IF(J10&gt;0,1,0)</f>
        <v>0</v>
      </c>
      <c r="AD10" s="65">
        <f t="shared" si="3"/>
        <v>0</v>
      </c>
      <c r="AE10" s="12" t="e">
        <f t="shared" si="4"/>
        <v>#DIV/0!</v>
      </c>
      <c r="AF10" s="65">
        <f t="shared" ref="AF10:AF18" si="11">IFERROR(AE10,0)</f>
        <v>0</v>
      </c>
    </row>
    <row r="11" spans="1:32" ht="21" x14ac:dyDescent="0.35">
      <c r="A11" s="137">
        <f>Žiadosť!C18</f>
        <v>0</v>
      </c>
      <c r="B11" s="138"/>
      <c r="C11" s="139"/>
      <c r="D11" s="140"/>
      <c r="E11" s="141"/>
      <c r="F11" s="141"/>
      <c r="G11" s="67"/>
      <c r="H11" s="142"/>
      <c r="I11" s="142"/>
      <c r="J11" s="143"/>
      <c r="K11" s="143"/>
      <c r="L11" s="76">
        <f t="shared" si="0"/>
        <v>0</v>
      </c>
      <c r="M11" s="3"/>
      <c r="Q11" s="161"/>
      <c r="R11" s="161"/>
      <c r="S11" s="161"/>
      <c r="U11" s="65">
        <f t="shared" si="1"/>
        <v>1</v>
      </c>
      <c r="V11" s="65">
        <f t="shared" si="5"/>
        <v>0</v>
      </c>
      <c r="W11" s="65">
        <f t="shared" si="2"/>
        <v>0</v>
      </c>
      <c r="X11" s="65">
        <f t="shared" si="6"/>
        <v>0</v>
      </c>
      <c r="Y11" s="65">
        <f t="shared" si="6"/>
        <v>0</v>
      </c>
      <c r="Z11" s="65">
        <f t="shared" si="7"/>
        <v>0</v>
      </c>
      <c r="AA11" s="65">
        <f t="shared" si="8"/>
        <v>0</v>
      </c>
      <c r="AB11" s="65">
        <f t="shared" si="9"/>
        <v>0</v>
      </c>
      <c r="AC11" s="65">
        <f t="shared" si="10"/>
        <v>0</v>
      </c>
      <c r="AD11" s="65">
        <f t="shared" si="3"/>
        <v>0</v>
      </c>
      <c r="AE11" s="12" t="e">
        <f t="shared" si="4"/>
        <v>#DIV/0!</v>
      </c>
      <c r="AF11" s="65">
        <f t="shared" si="11"/>
        <v>0</v>
      </c>
    </row>
    <row r="12" spans="1:32" ht="21" x14ac:dyDescent="0.35">
      <c r="A12" s="137">
        <f>Žiadosť!C19</f>
        <v>0</v>
      </c>
      <c r="B12" s="138"/>
      <c r="C12" s="139"/>
      <c r="D12" s="140"/>
      <c r="E12" s="141"/>
      <c r="F12" s="141"/>
      <c r="G12" s="67"/>
      <c r="H12" s="142"/>
      <c r="I12" s="142"/>
      <c r="J12" s="143"/>
      <c r="K12" s="143"/>
      <c r="L12" s="76">
        <f t="shared" si="0"/>
        <v>0</v>
      </c>
      <c r="M12" s="3"/>
      <c r="Q12" s="161"/>
      <c r="R12" s="161"/>
      <c r="S12" s="161"/>
      <c r="U12" s="65">
        <f t="shared" si="1"/>
        <v>1</v>
      </c>
      <c r="V12" s="65">
        <f t="shared" si="5"/>
        <v>0</v>
      </c>
      <c r="W12" s="65">
        <f t="shared" si="2"/>
        <v>0</v>
      </c>
      <c r="X12" s="65">
        <f t="shared" si="6"/>
        <v>0</v>
      </c>
      <c r="Y12" s="65">
        <f t="shared" si="6"/>
        <v>0</v>
      </c>
      <c r="Z12" s="65">
        <f t="shared" si="7"/>
        <v>0</v>
      </c>
      <c r="AA12" s="65">
        <f t="shared" si="8"/>
        <v>0</v>
      </c>
      <c r="AB12" s="65">
        <f t="shared" si="9"/>
        <v>0</v>
      </c>
      <c r="AC12" s="65">
        <f t="shared" si="10"/>
        <v>0</v>
      </c>
      <c r="AD12" s="65">
        <f t="shared" si="3"/>
        <v>0</v>
      </c>
      <c r="AE12" s="12" t="e">
        <f t="shared" si="4"/>
        <v>#DIV/0!</v>
      </c>
      <c r="AF12" s="65">
        <f t="shared" si="11"/>
        <v>0</v>
      </c>
    </row>
    <row r="13" spans="1:32" ht="21" x14ac:dyDescent="0.35">
      <c r="A13" s="137">
        <f>Žiadosť!C20</f>
        <v>0</v>
      </c>
      <c r="B13" s="138"/>
      <c r="C13" s="139"/>
      <c r="D13" s="140"/>
      <c r="E13" s="141"/>
      <c r="F13" s="141"/>
      <c r="G13" s="67"/>
      <c r="H13" s="142"/>
      <c r="I13" s="142"/>
      <c r="J13" s="143"/>
      <c r="K13" s="143"/>
      <c r="L13" s="76">
        <f t="shared" si="0"/>
        <v>0</v>
      </c>
      <c r="M13" s="3"/>
      <c r="Q13" s="161"/>
      <c r="R13" s="161"/>
      <c r="S13" s="161"/>
      <c r="U13" s="65">
        <f t="shared" si="1"/>
        <v>1</v>
      </c>
      <c r="V13" s="65">
        <f t="shared" si="5"/>
        <v>0</v>
      </c>
      <c r="W13" s="65">
        <f t="shared" si="2"/>
        <v>0</v>
      </c>
      <c r="X13" s="65">
        <f t="shared" si="6"/>
        <v>0</v>
      </c>
      <c r="Y13" s="65">
        <f t="shared" si="6"/>
        <v>0</v>
      </c>
      <c r="Z13" s="65">
        <f t="shared" si="7"/>
        <v>0</v>
      </c>
      <c r="AA13" s="65">
        <f t="shared" si="8"/>
        <v>0</v>
      </c>
      <c r="AB13" s="65">
        <f t="shared" si="9"/>
        <v>0</v>
      </c>
      <c r="AC13" s="65">
        <f t="shared" si="10"/>
        <v>0</v>
      </c>
      <c r="AD13" s="65">
        <f t="shared" si="3"/>
        <v>0</v>
      </c>
      <c r="AE13" s="12" t="e">
        <f t="shared" si="4"/>
        <v>#DIV/0!</v>
      </c>
      <c r="AF13" s="65">
        <f t="shared" si="11"/>
        <v>0</v>
      </c>
    </row>
    <row r="14" spans="1:32" ht="21" x14ac:dyDescent="0.35">
      <c r="A14" s="137">
        <f>Žiadosť!C21</f>
        <v>0</v>
      </c>
      <c r="B14" s="138"/>
      <c r="C14" s="139"/>
      <c r="D14" s="140"/>
      <c r="E14" s="141"/>
      <c r="F14" s="141"/>
      <c r="G14" s="67"/>
      <c r="H14" s="142"/>
      <c r="I14" s="142"/>
      <c r="J14" s="143"/>
      <c r="K14" s="143"/>
      <c r="L14" s="76">
        <f t="shared" si="0"/>
        <v>0</v>
      </c>
      <c r="M14" s="3"/>
      <c r="Q14" s="161"/>
      <c r="R14" s="161"/>
      <c r="S14" s="161"/>
      <c r="U14" s="65">
        <f t="shared" si="1"/>
        <v>1</v>
      </c>
      <c r="V14" s="65">
        <f t="shared" si="5"/>
        <v>0</v>
      </c>
      <c r="W14" s="65">
        <f t="shared" si="2"/>
        <v>0</v>
      </c>
      <c r="X14" s="65">
        <f t="shared" si="6"/>
        <v>0</v>
      </c>
      <c r="Y14" s="65">
        <f t="shared" si="6"/>
        <v>0</v>
      </c>
      <c r="Z14" s="65">
        <f t="shared" si="7"/>
        <v>0</v>
      </c>
      <c r="AA14" s="65">
        <f t="shared" si="8"/>
        <v>0</v>
      </c>
      <c r="AB14" s="65">
        <f t="shared" si="9"/>
        <v>0</v>
      </c>
      <c r="AC14" s="65">
        <f t="shared" si="10"/>
        <v>0</v>
      </c>
      <c r="AD14" s="65">
        <f t="shared" si="3"/>
        <v>0</v>
      </c>
      <c r="AE14" s="12" t="e">
        <f t="shared" si="4"/>
        <v>#DIV/0!</v>
      </c>
      <c r="AF14" s="65">
        <f t="shared" si="11"/>
        <v>0</v>
      </c>
    </row>
    <row r="15" spans="1:32" ht="21" x14ac:dyDescent="0.35">
      <c r="A15" s="137">
        <f>Žiadosť!C22</f>
        <v>0</v>
      </c>
      <c r="B15" s="138"/>
      <c r="C15" s="139"/>
      <c r="D15" s="140"/>
      <c r="E15" s="141"/>
      <c r="F15" s="141"/>
      <c r="G15" s="67"/>
      <c r="H15" s="142"/>
      <c r="I15" s="142"/>
      <c r="J15" s="143"/>
      <c r="K15" s="143"/>
      <c r="L15" s="76">
        <f t="shared" si="0"/>
        <v>0</v>
      </c>
      <c r="M15" s="3"/>
      <c r="U15" s="65">
        <f t="shared" si="1"/>
        <v>1</v>
      </c>
      <c r="V15" s="65">
        <f t="shared" si="5"/>
        <v>0</v>
      </c>
      <c r="W15" s="65">
        <f t="shared" si="2"/>
        <v>0</v>
      </c>
      <c r="X15" s="65">
        <f t="shared" si="6"/>
        <v>0</v>
      </c>
      <c r="Y15" s="65">
        <f t="shared" si="6"/>
        <v>0</v>
      </c>
      <c r="Z15" s="65">
        <f t="shared" si="7"/>
        <v>0</v>
      </c>
      <c r="AA15" s="65">
        <f t="shared" si="8"/>
        <v>0</v>
      </c>
      <c r="AB15" s="65">
        <f t="shared" si="9"/>
        <v>0</v>
      </c>
      <c r="AC15" s="65">
        <f t="shared" si="10"/>
        <v>0</v>
      </c>
      <c r="AD15" s="65">
        <f t="shared" si="3"/>
        <v>0</v>
      </c>
      <c r="AE15" s="12" t="e">
        <f t="shared" si="4"/>
        <v>#DIV/0!</v>
      </c>
      <c r="AF15" s="65">
        <f t="shared" si="11"/>
        <v>0</v>
      </c>
    </row>
    <row r="16" spans="1:32" ht="21" x14ac:dyDescent="0.35">
      <c r="A16" s="137">
        <f>Žiadosť!C23</f>
        <v>0</v>
      </c>
      <c r="B16" s="138"/>
      <c r="C16" s="139"/>
      <c r="D16" s="140"/>
      <c r="E16" s="141"/>
      <c r="F16" s="141"/>
      <c r="G16" s="67"/>
      <c r="H16" s="142"/>
      <c r="I16" s="142"/>
      <c r="J16" s="143"/>
      <c r="K16" s="143"/>
      <c r="L16" s="76">
        <f t="shared" si="0"/>
        <v>0</v>
      </c>
      <c r="M16" s="3"/>
      <c r="U16" s="65">
        <f t="shared" si="1"/>
        <v>1</v>
      </c>
      <c r="V16" s="65">
        <f t="shared" si="5"/>
        <v>0</v>
      </c>
      <c r="W16" s="65">
        <f t="shared" si="2"/>
        <v>0</v>
      </c>
      <c r="X16" s="65">
        <f t="shared" si="6"/>
        <v>0</v>
      </c>
      <c r="Y16" s="65">
        <f t="shared" si="6"/>
        <v>0</v>
      </c>
      <c r="Z16" s="65">
        <f t="shared" si="7"/>
        <v>0</v>
      </c>
      <c r="AA16" s="65">
        <f t="shared" si="8"/>
        <v>0</v>
      </c>
      <c r="AB16" s="65">
        <f t="shared" si="9"/>
        <v>0</v>
      </c>
      <c r="AC16" s="65">
        <f t="shared" si="10"/>
        <v>0</v>
      </c>
      <c r="AD16" s="65">
        <f t="shared" si="3"/>
        <v>0</v>
      </c>
      <c r="AE16" s="12" t="e">
        <f t="shared" si="4"/>
        <v>#DIV/0!</v>
      </c>
      <c r="AF16" s="65">
        <f t="shared" si="11"/>
        <v>0</v>
      </c>
    </row>
    <row r="17" spans="1:32" ht="21" x14ac:dyDescent="0.35">
      <c r="A17" s="137">
        <f>Žiadosť!C24</f>
        <v>0</v>
      </c>
      <c r="B17" s="138"/>
      <c r="C17" s="139"/>
      <c r="D17" s="140"/>
      <c r="E17" s="141"/>
      <c r="F17" s="141"/>
      <c r="G17" s="67"/>
      <c r="H17" s="142"/>
      <c r="I17" s="142"/>
      <c r="J17" s="143"/>
      <c r="K17" s="143"/>
      <c r="L17" s="76">
        <f t="shared" si="0"/>
        <v>0</v>
      </c>
      <c r="M17" s="3"/>
      <c r="U17" s="65">
        <f t="shared" si="1"/>
        <v>1</v>
      </c>
      <c r="V17" s="65">
        <f t="shared" si="5"/>
        <v>0</v>
      </c>
      <c r="W17" s="65">
        <f t="shared" si="2"/>
        <v>0</v>
      </c>
      <c r="X17" s="65">
        <f t="shared" si="6"/>
        <v>0</v>
      </c>
      <c r="Y17" s="65">
        <f t="shared" si="6"/>
        <v>0</v>
      </c>
      <c r="Z17" s="65">
        <f t="shared" si="7"/>
        <v>0</v>
      </c>
      <c r="AA17" s="65">
        <f t="shared" si="8"/>
        <v>0</v>
      </c>
      <c r="AB17" s="65">
        <f t="shared" si="9"/>
        <v>0</v>
      </c>
      <c r="AC17" s="65">
        <f t="shared" si="10"/>
        <v>0</v>
      </c>
      <c r="AD17" s="65">
        <f t="shared" si="3"/>
        <v>0</v>
      </c>
      <c r="AE17" s="12" t="e">
        <f t="shared" si="4"/>
        <v>#DIV/0!</v>
      </c>
      <c r="AF17" s="65">
        <f t="shared" si="11"/>
        <v>0</v>
      </c>
    </row>
    <row r="18" spans="1:32" ht="21.75" thickBot="1" x14ac:dyDescent="0.4">
      <c r="A18" s="146">
        <f>Žiadosť!C25</f>
        <v>0</v>
      </c>
      <c r="B18" s="147"/>
      <c r="C18" s="148"/>
      <c r="D18" s="149"/>
      <c r="E18" s="150"/>
      <c r="F18" s="150"/>
      <c r="G18" s="68"/>
      <c r="H18" s="151"/>
      <c r="I18" s="151"/>
      <c r="J18" s="145"/>
      <c r="K18" s="145"/>
      <c r="L18" s="77">
        <f t="shared" si="0"/>
        <v>0</v>
      </c>
      <c r="M18" s="3"/>
      <c r="U18" s="65">
        <f t="shared" si="1"/>
        <v>1</v>
      </c>
      <c r="V18" s="65">
        <f t="shared" si="5"/>
        <v>0</v>
      </c>
      <c r="W18" s="65">
        <f t="shared" si="2"/>
        <v>0</v>
      </c>
      <c r="X18" s="65">
        <f t="shared" si="6"/>
        <v>0</v>
      </c>
      <c r="Y18" s="65">
        <f t="shared" si="6"/>
        <v>0</v>
      </c>
      <c r="Z18" s="65">
        <f t="shared" si="7"/>
        <v>0</v>
      </c>
      <c r="AA18" s="65">
        <f t="shared" si="8"/>
        <v>0</v>
      </c>
      <c r="AB18" s="65">
        <f t="shared" si="9"/>
        <v>0</v>
      </c>
      <c r="AC18" s="65">
        <f t="shared" si="10"/>
        <v>0</v>
      </c>
      <c r="AD18" s="65">
        <f t="shared" si="3"/>
        <v>0</v>
      </c>
      <c r="AE18" s="12" t="e">
        <f t="shared" si="4"/>
        <v>#DIV/0!</v>
      </c>
      <c r="AF18" s="65">
        <f t="shared" si="11"/>
        <v>0</v>
      </c>
    </row>
    <row r="19" spans="1:32" ht="33" customHeight="1" thickBot="1" x14ac:dyDescent="0.3">
      <c r="A19" s="152">
        <f>IF(AD24&gt;1,"UPOZORNENIE! Pre každú iteráciu je možné zvoliť len jednu metódu zdieľania! Vyberte tú metódu zdieľania, ktorá bude použitá v tejto iterácii. Ak chcete použiť ďalšie metódy zdieľania - urobte tak v ďalších iteráciách.",M19)</f>
        <v>0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53"/>
      <c r="L19" s="154"/>
      <c r="M19" s="3"/>
    </row>
    <row r="20" spans="1:32" ht="37.5" customHeight="1" x14ac:dyDescent="0.25">
      <c r="A20" s="33"/>
      <c r="B20" s="34"/>
      <c r="C20" s="35"/>
      <c r="D20" s="155">
        <f>IF(D21=0,M19,"Dynamickú metódu zdieľania ste použili pre")</f>
        <v>0</v>
      </c>
      <c r="E20" s="155"/>
      <c r="F20" s="156"/>
      <c r="G20" s="157">
        <f>IF(G21=0,M19,"Prioritnú metódu zdieľania ste použili pre")</f>
        <v>0</v>
      </c>
      <c r="H20" s="158"/>
      <c r="I20" s="159"/>
      <c r="J20" s="157">
        <f>IF(J21=0,M19,"Statickú metódu zdieľania ste použili pre")</f>
        <v>0</v>
      </c>
      <c r="K20" s="158"/>
      <c r="L20" s="160"/>
      <c r="P20" s="5"/>
      <c r="R20" s="5"/>
      <c r="T20" s="5"/>
      <c r="U20" s="65" t="s">
        <v>72</v>
      </c>
      <c r="V20" s="65">
        <f>SUM(V9:V18)</f>
        <v>0</v>
      </c>
      <c r="W20" s="10">
        <f>SUM(W9:W18)</f>
        <v>0</v>
      </c>
      <c r="X20" s="11">
        <f>SUM(X9:X18)</f>
        <v>0</v>
      </c>
      <c r="Y20" s="65"/>
      <c r="Z20" s="65"/>
      <c r="AA20" s="65"/>
      <c r="AB20" s="65">
        <f>SUM(AB9:AB18)</f>
        <v>0</v>
      </c>
      <c r="AC20" s="10">
        <f>SUM(AC9:AC18)</f>
        <v>0</v>
      </c>
      <c r="AD20" s="65">
        <f>SUM(AD9:AD18)</f>
        <v>0</v>
      </c>
      <c r="AE20" s="13" t="e">
        <f>SUM(AE9:AE18)</f>
        <v>#DIV/0!</v>
      </c>
      <c r="AF20" s="65">
        <f>IFERROR(AE20,0)</f>
        <v>0</v>
      </c>
    </row>
    <row r="21" spans="1:32" x14ac:dyDescent="0.25">
      <c r="A21" s="23"/>
      <c r="C21" s="15"/>
      <c r="D21" s="78">
        <f>W20</f>
        <v>0</v>
      </c>
      <c r="E21" s="79">
        <f>IF(D21=0,,"z")</f>
        <v>0</v>
      </c>
      <c r="F21" s="80">
        <f>IF(D21=0,,V20)</f>
        <v>0</v>
      </c>
      <c r="G21" s="81">
        <f>X20</f>
        <v>0</v>
      </c>
      <c r="H21" s="79">
        <f>IF(G21=0,,"z")</f>
        <v>0</v>
      </c>
      <c r="I21" s="80">
        <f>IF(G21=0,,V20)</f>
        <v>0</v>
      </c>
      <c r="J21" s="81">
        <f>AC20</f>
        <v>0</v>
      </c>
      <c r="K21" s="78">
        <f>IF(J21=0,,"z")</f>
        <v>0</v>
      </c>
      <c r="L21" s="82">
        <f>IF(J21=0,,V20)</f>
        <v>0</v>
      </c>
      <c r="M21" s="40">
        <f>IF(J21=0,,Y20)</f>
        <v>0</v>
      </c>
      <c r="N21" s="5"/>
      <c r="P21" s="5"/>
      <c r="R21" s="5"/>
      <c r="T21" s="5"/>
    </row>
    <row r="22" spans="1:32" ht="15" customHeight="1" x14ac:dyDescent="0.25">
      <c r="A22" s="23"/>
      <c r="C22" s="15"/>
      <c r="D22" s="127">
        <f>IF(D21=0,,"odberných miest")</f>
        <v>0</v>
      </c>
      <c r="E22" s="127"/>
      <c r="F22" s="128"/>
      <c r="G22" s="129">
        <f>IF(G21=0,,"odberných miest")</f>
        <v>0</v>
      </c>
      <c r="H22" s="127"/>
      <c r="I22" s="128"/>
      <c r="J22" s="129">
        <f>IF(J21=0,,"odberných miest")</f>
        <v>0</v>
      </c>
      <c r="K22" s="127"/>
      <c r="L22" s="130"/>
      <c r="N22" s="5"/>
      <c r="P22" s="5"/>
      <c r="R22" s="5"/>
      <c r="T22" s="5"/>
      <c r="V22" s="5"/>
      <c r="X22" s="5"/>
    </row>
    <row r="23" spans="1:32" ht="15" customHeight="1" x14ac:dyDescent="0.25">
      <c r="A23" s="23"/>
      <c r="C23" s="15"/>
      <c r="D23" s="17"/>
      <c r="E23" s="17"/>
      <c r="F23" s="18"/>
      <c r="G23" s="16"/>
      <c r="H23" s="17"/>
      <c r="I23" s="18"/>
      <c r="J23" s="20"/>
      <c r="K23" s="21"/>
      <c r="L23" s="24"/>
      <c r="N23" s="5"/>
      <c r="P23" s="5"/>
      <c r="R23" s="5"/>
      <c r="T23" s="5"/>
      <c r="V23" s="5"/>
      <c r="X23" s="144">
        <f>SUM(H9:I18)</f>
        <v>0</v>
      </c>
      <c r="Y23" s="144"/>
      <c r="Z23" s="144"/>
      <c r="AA23" s="144"/>
      <c r="AB23" s="144"/>
      <c r="AE23" s="40" t="s">
        <v>78</v>
      </c>
    </row>
    <row r="24" spans="1:32" x14ac:dyDescent="0.25">
      <c r="A24" s="23"/>
      <c r="C24" s="15"/>
      <c r="D24" s="69"/>
      <c r="E24" s="69"/>
      <c r="F24" s="70"/>
      <c r="G24" s="131">
        <f>IF((G25&gt;0%)*AND(G25&lt;=100%),"Súčet pridelených podielov prebytkov elektriny",V23)</f>
        <v>0</v>
      </c>
      <c r="H24" s="132"/>
      <c r="I24" s="133"/>
      <c r="J24" s="22"/>
      <c r="L24" s="25"/>
      <c r="N24" s="5"/>
      <c r="P24" s="5"/>
      <c r="R24" s="5"/>
      <c r="T24" s="5"/>
      <c r="U24" s="40" t="s">
        <v>77</v>
      </c>
      <c r="V24" s="5"/>
      <c r="W24" s="40" t="b">
        <f>IF(W20&gt;0,1)</f>
        <v>0</v>
      </c>
      <c r="X24" s="40" t="b">
        <f>IF(X20&gt;0,1)</f>
        <v>0</v>
      </c>
      <c r="AC24" s="40" t="b">
        <f>IF(AC20&gt;0,1)</f>
        <v>0</v>
      </c>
      <c r="AD24" s="14">
        <f>W24+X24+AC24</f>
        <v>0</v>
      </c>
      <c r="AE24" s="71">
        <f>IF(W24+X24+AC24&gt;=1,1,0)</f>
        <v>0</v>
      </c>
    </row>
    <row r="25" spans="1:32" x14ac:dyDescent="0.25">
      <c r="A25" s="23"/>
      <c r="C25" s="15"/>
      <c r="F25" s="19"/>
      <c r="G25" s="134">
        <f>SUM(H9:I18)</f>
        <v>0</v>
      </c>
      <c r="H25" s="135"/>
      <c r="I25" s="136"/>
      <c r="J25" s="22"/>
      <c r="L25" s="25"/>
      <c r="N25" s="5"/>
      <c r="P25" s="5"/>
      <c r="R25" s="5"/>
      <c r="T25" s="5"/>
      <c r="V25" s="5"/>
      <c r="X25" s="5"/>
    </row>
    <row r="26" spans="1:32" ht="72.75" customHeight="1" x14ac:dyDescent="0.25">
      <c r="A26" s="23"/>
      <c r="C26" s="15"/>
      <c r="F26" s="19"/>
      <c r="G26" s="121" t="str">
        <f>IF(G25&gt;100%,"UPOZORNENIE! Jednotlivým odberným miestam ste pridelili viac ako 100% dostupných prebytkov elektriny. Upravte jednotlivé podiely tak aby ich súčet bol najviac 100%","")</f>
        <v/>
      </c>
      <c r="H26" s="122"/>
      <c r="I26" s="123"/>
      <c r="J26" s="22"/>
      <c r="L26" s="25"/>
      <c r="N26" s="5"/>
      <c r="O26" s="38"/>
      <c r="P26" s="5"/>
      <c r="R26" s="5"/>
      <c r="T26" s="5"/>
      <c r="V26" s="5"/>
      <c r="X26" s="5"/>
    </row>
    <row r="27" spans="1:32" ht="8.25" customHeight="1" x14ac:dyDescent="0.25">
      <c r="A27" s="23"/>
      <c r="C27" s="15"/>
      <c r="F27" s="19"/>
      <c r="G27" s="36"/>
      <c r="H27" s="45"/>
      <c r="I27" s="37"/>
      <c r="J27" s="22"/>
      <c r="L27" s="25"/>
      <c r="N27" s="5"/>
      <c r="P27" s="5"/>
      <c r="R27" s="5"/>
      <c r="T27" s="5"/>
      <c r="V27" s="5"/>
      <c r="X27" s="5"/>
    </row>
    <row r="28" spans="1:32" ht="75.75" customHeight="1" thickBot="1" x14ac:dyDescent="0.3">
      <c r="A28" s="26"/>
      <c r="B28" s="27"/>
      <c r="C28" s="28"/>
      <c r="D28" s="29"/>
      <c r="E28" s="29"/>
      <c r="F28" s="30"/>
      <c r="G28" s="124">
        <f>IF(AB20&gt;0,"UPOZORNENIE! Podiel na časti prerozdeľovaného množstva elektriny ste pridelili odbernému miestu, pre ktoré ste nezvolili prioritu (nepoužili ste ho v tejto metóde zdieľania)",0)</f>
        <v>0</v>
      </c>
      <c r="H28" s="125"/>
      <c r="I28" s="126"/>
      <c r="J28" s="31"/>
      <c r="K28" s="29"/>
      <c r="L28" s="32"/>
      <c r="N28" s="5"/>
      <c r="P28" s="5"/>
      <c r="R28" s="5"/>
      <c r="T28" s="5"/>
      <c r="V28" s="5"/>
      <c r="X28" s="5"/>
    </row>
    <row r="29" spans="1:32" ht="30.75" customHeight="1" x14ac:dyDescent="0.25">
      <c r="N29" s="5"/>
      <c r="P29" s="5"/>
      <c r="R29" s="5"/>
      <c r="T29" s="5"/>
      <c r="V29" s="5"/>
      <c r="X29" s="5"/>
    </row>
  </sheetData>
  <sheetProtection algorithmName="SHA-512" hashValue="pDzZ3ac8EBLjGMJg6LIgJOWn8oF1skXT/3E2K9zMnuP7qeDR53qMKrjKBDovsNk5aLcrxISPAsIK3Qz7bGeylw==" saltValue="3L59lYVeLlM/7Ozd/KYNVA==" spinCount="100000" sheet="1" objects="1" scenarios="1"/>
  <mergeCells count="81">
    <mergeCell ref="G26:I26"/>
    <mergeCell ref="G28:I28"/>
    <mergeCell ref="D22:F22"/>
    <mergeCell ref="G22:I22"/>
    <mergeCell ref="J22:L22"/>
    <mergeCell ref="G24:I24"/>
    <mergeCell ref="G25:I25"/>
    <mergeCell ref="A17:C17"/>
    <mergeCell ref="D17:F17"/>
    <mergeCell ref="H17:I17"/>
    <mergeCell ref="J17:K17"/>
    <mergeCell ref="X23:AB23"/>
    <mergeCell ref="J18:K18"/>
    <mergeCell ref="A18:C18"/>
    <mergeCell ref="D18:F18"/>
    <mergeCell ref="H18:I18"/>
    <mergeCell ref="A19:L19"/>
    <mergeCell ref="D20:F20"/>
    <mergeCell ref="G20:I20"/>
    <mergeCell ref="J20:L20"/>
    <mergeCell ref="A16:C16"/>
    <mergeCell ref="D16:F16"/>
    <mergeCell ref="H16:I16"/>
    <mergeCell ref="J16:K16"/>
    <mergeCell ref="A15:C15"/>
    <mergeCell ref="D15:F15"/>
    <mergeCell ref="H15:I15"/>
    <mergeCell ref="J15:K15"/>
    <mergeCell ref="A14:C14"/>
    <mergeCell ref="D14:F14"/>
    <mergeCell ref="H14:I14"/>
    <mergeCell ref="J14:K14"/>
    <mergeCell ref="Q14:S14"/>
    <mergeCell ref="Q12:S12"/>
    <mergeCell ref="A13:C13"/>
    <mergeCell ref="D13:F13"/>
    <mergeCell ref="H13:I13"/>
    <mergeCell ref="J13:K13"/>
    <mergeCell ref="Q13:S13"/>
    <mergeCell ref="A12:C12"/>
    <mergeCell ref="D12:F12"/>
    <mergeCell ref="H12:I12"/>
    <mergeCell ref="J12:K12"/>
    <mergeCell ref="A10:C10"/>
    <mergeCell ref="D10:F10"/>
    <mergeCell ref="H10:I10"/>
    <mergeCell ref="J10:K10"/>
    <mergeCell ref="Q10:S10"/>
    <mergeCell ref="A11:C11"/>
    <mergeCell ref="D11:F11"/>
    <mergeCell ref="H11:I11"/>
    <mergeCell ref="J11:K11"/>
    <mergeCell ref="Q11:S11"/>
    <mergeCell ref="Q8:S8"/>
    <mergeCell ref="U8:V8"/>
    <mergeCell ref="X8:AB8"/>
    <mergeCell ref="AC8:AF8"/>
    <mergeCell ref="A9:C9"/>
    <mergeCell ref="D9:F9"/>
    <mergeCell ref="H9:I9"/>
    <mergeCell ref="J9:K9"/>
    <mergeCell ref="Q9:S9"/>
    <mergeCell ref="A7:C7"/>
    <mergeCell ref="D7:F8"/>
    <mergeCell ref="G7:I7"/>
    <mergeCell ref="J7:L7"/>
    <mergeCell ref="A8:C8"/>
    <mergeCell ref="H8:I8"/>
    <mergeCell ref="J8:K8"/>
    <mergeCell ref="A5:C5"/>
    <mergeCell ref="D5:L5"/>
    <mergeCell ref="A6:C6"/>
    <mergeCell ref="D6:F6"/>
    <mergeCell ref="G6:I6"/>
    <mergeCell ref="J6:L6"/>
    <mergeCell ref="A2:D2"/>
    <mergeCell ref="E2:L2"/>
    <mergeCell ref="A3:D3"/>
    <mergeCell ref="E3:L3"/>
    <mergeCell ref="A4:C4"/>
    <mergeCell ref="D4:L4"/>
  </mergeCells>
  <dataValidations count="4">
    <dataValidation type="decimal" errorStyle="warning" operator="greaterThan" allowBlank="1" showInputMessage="1" showErrorMessage="1" errorTitle="UPOZORNENIE" error="Súčet podielov elektriny je väčší ako 100%" sqref="F25:F28 F19" xr:uid="{DE09A56D-C35C-4D35-B347-F010BF30BEDD}">
      <formula1>100.01</formula1>
    </dataValidation>
    <dataValidation type="textLength" errorStyle="warning" operator="equal" allowBlank="1" showInputMessage="1" showErrorMessage="1" errorTitle="UPOZORNENIE!" error="EIC kód nie je uvedený v správnom tvare. Skontrolujte správnosť vyplnenia (EIC kód musí mať 16 znakov)" sqref="B11:C18 A9:A18 R10:S14 Q8:Q14 A19:C28" xr:uid="{CA1BC157-7640-477C-8550-DF034740ED74}">
      <formula1>16</formula1>
    </dataValidation>
    <dataValidation allowBlank="1" showInputMessage="1" sqref="G7:L7 A7 G8 D7" xr:uid="{08075A9C-CB78-41FE-8784-E70B070F4527}"/>
    <dataValidation type="decimal" operator="lessThan" allowBlank="1" showInputMessage="1" showErrorMessage="1" errorTitle="UPOZORNENIE!" error="Maximálny podiel zostatku určeného na zdieľanie v konkrétnej iterácii nemôže byť väčší ako 100%" sqref="D5:E5" xr:uid="{868EA176-97B8-4BD6-A57B-CB6B8EFC5EFD}">
      <formula1>100.01</formula1>
    </dataValidation>
  </dataValidations>
  <printOptions horizontalCentered="1" verticalCentered="1"/>
  <pageMargins left="0.25" right="0.25" top="0.75" bottom="0.75" header="0.3" footer="0.3"/>
  <pageSetup paperSize="9" scale="8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1A6046F-DAEA-47CF-AF50-BA44CD1DF4B8}">
          <x14:formula1>
            <xm:f>'1.iterácia'!$A$30</xm:f>
          </x14:formula1>
          <xm:sqref>D9:F18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EF5F-2B26-4579-A0B3-6A6DA36121F6}">
  <sheetPr codeName="Hárok3">
    <tabColor rgb="FF00B0F0"/>
  </sheetPr>
  <dimension ref="A1:I86"/>
  <sheetViews>
    <sheetView showGridLines="0" workbookViewId="0">
      <selection activeCell="K27" sqref="K27"/>
    </sheetView>
  </sheetViews>
  <sheetFormatPr defaultRowHeight="15" x14ac:dyDescent="0.25"/>
  <cols>
    <col min="1" max="16384" width="9.140625" style="49"/>
  </cols>
  <sheetData>
    <row r="1" spans="1:9" ht="21" x14ac:dyDescent="0.35">
      <c r="A1" s="83" t="s">
        <v>80</v>
      </c>
    </row>
    <row r="2" spans="1:9" x14ac:dyDescent="0.25">
      <c r="A2" s="49" t="s">
        <v>81</v>
      </c>
    </row>
    <row r="3" spans="1:9" x14ac:dyDescent="0.25">
      <c r="A3" s="49" t="s">
        <v>82</v>
      </c>
    </row>
    <row r="4" spans="1:9" x14ac:dyDescent="0.25">
      <c r="A4" s="49" t="s">
        <v>83</v>
      </c>
    </row>
    <row r="5" spans="1:9" x14ac:dyDescent="0.25">
      <c r="A5" s="49" t="s">
        <v>84</v>
      </c>
    </row>
    <row r="6" spans="1:9" x14ac:dyDescent="0.25">
      <c r="A6" s="49" t="s">
        <v>85</v>
      </c>
    </row>
    <row r="7" spans="1:9" x14ac:dyDescent="0.25">
      <c r="A7" s="49" t="s">
        <v>86</v>
      </c>
    </row>
    <row r="8" spans="1:9" x14ac:dyDescent="0.25">
      <c r="A8" s="49" t="s">
        <v>87</v>
      </c>
    </row>
    <row r="10" spans="1:9" ht="21" x14ac:dyDescent="0.35">
      <c r="A10" s="83" t="s">
        <v>88</v>
      </c>
    </row>
    <row r="14" spans="1:9" x14ac:dyDescent="0.25">
      <c r="I14" s="49" t="s">
        <v>89</v>
      </c>
    </row>
    <row r="26" spans="9:9" x14ac:dyDescent="0.25">
      <c r="I26" s="84" t="s">
        <v>90</v>
      </c>
    </row>
    <row r="27" spans="9:9" x14ac:dyDescent="0.25">
      <c r="I27" s="49" t="s">
        <v>91</v>
      </c>
    </row>
    <row r="28" spans="9:9" x14ac:dyDescent="0.25">
      <c r="I28" s="49" t="s">
        <v>92</v>
      </c>
    </row>
    <row r="29" spans="9:9" x14ac:dyDescent="0.25">
      <c r="I29" s="49" t="s">
        <v>93</v>
      </c>
    </row>
    <row r="30" spans="9:9" x14ac:dyDescent="0.25">
      <c r="I30" s="49" t="s">
        <v>94</v>
      </c>
    </row>
    <row r="31" spans="9:9" x14ac:dyDescent="0.25">
      <c r="I31" s="49" t="s">
        <v>95</v>
      </c>
    </row>
    <row r="33" spans="1:9" x14ac:dyDescent="0.25">
      <c r="I33" s="49" t="s">
        <v>96</v>
      </c>
    </row>
    <row r="34" spans="1:9" x14ac:dyDescent="0.25">
      <c r="I34" s="49" t="s">
        <v>97</v>
      </c>
    </row>
    <row r="36" spans="1:9" ht="21" x14ac:dyDescent="0.35">
      <c r="A36" s="83" t="s">
        <v>98</v>
      </c>
    </row>
    <row r="40" spans="1:9" x14ac:dyDescent="0.25">
      <c r="I40" s="49" t="s">
        <v>99</v>
      </c>
    </row>
    <row r="41" spans="1:9" x14ac:dyDescent="0.25">
      <c r="I41" s="49" t="s">
        <v>100</v>
      </c>
    </row>
    <row r="51" spans="1:9" x14ac:dyDescent="0.25">
      <c r="I51" s="84" t="s">
        <v>101</v>
      </c>
    </row>
    <row r="52" spans="1:9" x14ac:dyDescent="0.25">
      <c r="I52" s="49" t="s">
        <v>102</v>
      </c>
    </row>
    <row r="53" spans="1:9" x14ac:dyDescent="0.25">
      <c r="I53" s="49" t="s">
        <v>103</v>
      </c>
    </row>
    <row r="54" spans="1:9" x14ac:dyDescent="0.25">
      <c r="I54" s="49" t="s">
        <v>104</v>
      </c>
    </row>
    <row r="55" spans="1:9" x14ac:dyDescent="0.25">
      <c r="I55" s="49" t="s">
        <v>105</v>
      </c>
    </row>
    <row r="56" spans="1:9" x14ac:dyDescent="0.25">
      <c r="I56" s="49" t="s">
        <v>106</v>
      </c>
    </row>
    <row r="57" spans="1:9" x14ac:dyDescent="0.25">
      <c r="I57" s="49" t="s">
        <v>107</v>
      </c>
    </row>
    <row r="59" spans="1:9" x14ac:dyDescent="0.25">
      <c r="I59" s="49" t="s">
        <v>108</v>
      </c>
    </row>
    <row r="60" spans="1:9" x14ac:dyDescent="0.25">
      <c r="I60" s="49" t="s">
        <v>97</v>
      </c>
    </row>
    <row r="62" spans="1:9" ht="21" x14ac:dyDescent="0.35">
      <c r="A62" s="83" t="s">
        <v>109</v>
      </c>
    </row>
    <row r="66" spans="9:9" x14ac:dyDescent="0.25">
      <c r="I66" s="49" t="s">
        <v>110</v>
      </c>
    </row>
    <row r="67" spans="9:9" x14ac:dyDescent="0.25">
      <c r="I67" s="49" t="s">
        <v>111</v>
      </c>
    </row>
    <row r="78" spans="9:9" x14ac:dyDescent="0.25">
      <c r="I78" s="84" t="s">
        <v>112</v>
      </c>
    </row>
    <row r="79" spans="9:9" x14ac:dyDescent="0.25">
      <c r="I79" s="49" t="s">
        <v>113</v>
      </c>
    </row>
    <row r="80" spans="9:9" x14ac:dyDescent="0.25">
      <c r="I80" s="49" t="s">
        <v>114</v>
      </c>
    </row>
    <row r="81" spans="9:9" x14ac:dyDescent="0.25">
      <c r="I81" s="49" t="s">
        <v>115</v>
      </c>
    </row>
    <row r="82" spans="9:9" x14ac:dyDescent="0.25">
      <c r="I82" s="49" t="s">
        <v>116</v>
      </c>
    </row>
    <row r="84" spans="9:9" x14ac:dyDescent="0.25">
      <c r="I84" s="49" t="s">
        <v>117</v>
      </c>
    </row>
    <row r="85" spans="9:9" x14ac:dyDescent="0.25">
      <c r="I85" s="49" t="s">
        <v>108</v>
      </c>
    </row>
    <row r="86" spans="9:9" x14ac:dyDescent="0.25">
      <c r="I86" s="49" t="s">
        <v>97</v>
      </c>
    </row>
  </sheetData>
  <sheetProtection algorithmName="SHA-512" hashValue="WroSkyhmZXz+sjmmlEVlX7/A6YxXPyJyxh5DIxV6nFQO11tkeTWc3QBiEKxzCCgSQLkIf5/taYdxmRZt1e2AOQ==" saltValue="nTdKd0hq9UxKHyTzSrxe8g==" spinCount="100000" sheet="1" objects="1" scenarios="1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E3DE-9426-455F-BA8F-B6A5FB05BD74}">
  <sheetPr codeName="Hárok4"/>
  <dimension ref="A2:B5"/>
  <sheetViews>
    <sheetView workbookViewId="0">
      <selection activeCell="A11" sqref="A11"/>
    </sheetView>
  </sheetViews>
  <sheetFormatPr defaultRowHeight="15" x14ac:dyDescent="0.25"/>
  <cols>
    <col min="1" max="1" width="16.28515625" customWidth="1"/>
    <col min="2" max="2" width="166.85546875" bestFit="1" customWidth="1"/>
  </cols>
  <sheetData>
    <row r="2" spans="1:2" x14ac:dyDescent="0.25">
      <c r="A2" t="s">
        <v>59</v>
      </c>
      <c r="B2" s="1" t="s">
        <v>118</v>
      </c>
    </row>
    <row r="3" spans="1:2" x14ac:dyDescent="0.25">
      <c r="A3" t="s">
        <v>60</v>
      </c>
      <c r="B3" s="1" t="s">
        <v>119</v>
      </c>
    </row>
    <row r="4" spans="1:2" x14ac:dyDescent="0.25">
      <c r="A4" t="s">
        <v>61</v>
      </c>
      <c r="B4" s="1" t="s">
        <v>120</v>
      </c>
    </row>
    <row r="5" spans="1:2" x14ac:dyDescent="0.25">
      <c r="A5" t="s">
        <v>75</v>
      </c>
    </row>
  </sheetData>
  <sheetProtection algorithmName="SHA-512" hashValue="QmGoCLcXF8IqREv1S/p2/+d/sZnDrXkSkx0vTXaT/0XZxWzAxdQj6vQb0D5llHtS68w0OHhiaCdarWUkRx53Gw==" saltValue="o7pel5cCFM7S1/h/HdX+r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569230C0F5B53488AE359D24E6300C8" ma:contentTypeVersion="10" ma:contentTypeDescription="Umožňuje vytvoriť nový dokument." ma:contentTypeScope="" ma:versionID="e489a6f451d2e0ef03ea0b21dee93e6a">
  <xsd:schema xmlns:xsd="http://www.w3.org/2001/XMLSchema" xmlns:xs="http://www.w3.org/2001/XMLSchema" xmlns:p="http://schemas.microsoft.com/office/2006/metadata/properties" xmlns:ns2="6c64ee28-f37c-41c1-8c06-c88d1c295fb8" xmlns:ns3="2bc1004d-6613-4161-92d9-720df85d80f2" targetNamespace="http://schemas.microsoft.com/office/2006/metadata/properties" ma:root="true" ma:fieldsID="7687e5c2bc4c44283256d2e63dfd1d4e" ns2:_="" ns3:_="">
    <xsd:import namespace="6c64ee28-f37c-41c1-8c06-c88d1c295fb8"/>
    <xsd:import namespace="2bc1004d-6613-4161-92d9-720df85d80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64ee28-f37c-41c1-8c06-c88d1c295f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c1004d-6613-4161-92d9-720df85d80f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EDEE3C-33BF-4450-B7EE-6F5E800EAF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64ee28-f37c-41c1-8c06-c88d1c295fb8"/>
    <ds:schemaRef ds:uri="2bc1004d-6613-4161-92d9-720df85d80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E2B99D-8546-4EAC-BA55-461BD9D3BF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3CE49B-3141-4750-9092-54B04EEA022F}">
  <ds:schemaRefs>
    <ds:schemaRef ds:uri="http://schemas.microsoft.com/office/2006/metadata/properties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6a0c4d74-2ddf-4a3f-9c85-3b2ab35ffe4a}" enabled="1" method="Standard" siteId="{95735dfb-83cb-4be7-9b78-61e3b2310d4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12</vt:i4>
      </vt:variant>
    </vt:vector>
  </HeadingPairs>
  <TitlesOfParts>
    <vt:vector size="12" baseType="lpstr">
      <vt:lpstr>Žiadosť</vt:lpstr>
      <vt:lpstr>1.iterácia</vt:lpstr>
      <vt:lpstr>2.iterácia</vt:lpstr>
      <vt:lpstr>3.iterácia</vt:lpstr>
      <vt:lpstr>4.iterácia</vt:lpstr>
      <vt:lpstr>5.iterácia</vt:lpstr>
      <vt:lpstr>6.iterácia</vt:lpstr>
      <vt:lpstr>7.iterácia</vt:lpstr>
      <vt:lpstr>8.iterácia</vt:lpstr>
      <vt:lpstr>9.iterácia (max)</vt:lpstr>
      <vt:lpstr>Vzory vyplnenia</vt:lpstr>
      <vt:lpstr>Hárok2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Ivan Suska</dc:creator>
  <cp:keywords/>
  <dc:description/>
  <cp:lastModifiedBy>Ivan Suska</cp:lastModifiedBy>
  <cp:revision/>
  <dcterms:created xsi:type="dcterms:W3CDTF">2024-09-27T08:32:25Z</dcterms:created>
  <dcterms:modified xsi:type="dcterms:W3CDTF">2025-07-29T07:50:31Z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0x010100E569230C0F5B53488AE359D24E6300C8</vt:lpwstr>
  </property>
  <property fmtid="{D5CDD505-2E9C-101B-9397-08002B2CF9AE}" pid="3" name="MediaServiceImageTags">
    <vt:lpwstr/>
  </property>
</Properties>
</file>